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270"/>
  </bookViews>
  <sheets>
    <sheet name="Педагогическая диагностика.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R33" i="3" l="1"/>
  <c r="E31" i="3"/>
  <c r="B33" i="3"/>
  <c r="AI27" i="3" l="1"/>
  <c r="AR28" i="3" l="1"/>
  <c r="AS28" i="3" s="1"/>
  <c r="AR27" i="3"/>
  <c r="AS27" i="3" s="1"/>
  <c r="AR26" i="3"/>
  <c r="AS26" i="3" s="1"/>
  <c r="AR24" i="3"/>
  <c r="AS24" i="3" s="1"/>
  <c r="AR23" i="3"/>
  <c r="AS23" i="3" s="1"/>
  <c r="AR22" i="3"/>
  <c r="AS22" i="3" s="1"/>
  <c r="AR20" i="3"/>
  <c r="AS20" i="3" s="1"/>
  <c r="AR19" i="3"/>
  <c r="AR18" i="3"/>
  <c r="AS18" i="3" s="1"/>
  <c r="AR16" i="3"/>
  <c r="AR15" i="3"/>
  <c r="AR14" i="3"/>
  <c r="AP32" i="3"/>
  <c r="AN32" i="3"/>
  <c r="AP31" i="3"/>
  <c r="AN31" i="3"/>
  <c r="AP30" i="3"/>
  <c r="AN30" i="3"/>
  <c r="AL32" i="3"/>
  <c r="AJ32" i="3"/>
  <c r="AL31" i="3"/>
  <c r="AJ31" i="3"/>
  <c r="AL30" i="3"/>
  <c r="AJ30" i="3"/>
  <c r="AH32" i="3"/>
  <c r="AI32" i="3" s="1"/>
  <c r="AF32" i="3"/>
  <c r="AH31" i="3"/>
  <c r="AF31" i="3"/>
  <c r="AH30" i="3"/>
  <c r="AF30" i="3"/>
  <c r="AD32" i="3"/>
  <c r="AB32" i="3"/>
  <c r="AD31" i="3"/>
  <c r="AB31" i="3"/>
  <c r="AD30" i="3"/>
  <c r="AB30" i="3"/>
  <c r="Z32" i="3"/>
  <c r="X32" i="3"/>
  <c r="Z31" i="3"/>
  <c r="X31" i="3"/>
  <c r="Z30" i="3"/>
  <c r="X30" i="3"/>
  <c r="V32" i="3"/>
  <c r="T32" i="3"/>
  <c r="V31" i="3"/>
  <c r="T31" i="3"/>
  <c r="V30" i="3"/>
  <c r="T30" i="3"/>
  <c r="R32" i="3"/>
  <c r="P32" i="3"/>
  <c r="R31" i="3"/>
  <c r="P31" i="3"/>
  <c r="R30" i="3"/>
  <c r="P30" i="3"/>
  <c r="N32" i="3"/>
  <c r="L32" i="3"/>
  <c r="N31" i="3"/>
  <c r="L31" i="3"/>
  <c r="N30" i="3"/>
  <c r="L30" i="3"/>
  <c r="J32" i="3"/>
  <c r="H32" i="3"/>
  <c r="J31" i="3"/>
  <c r="H31" i="3"/>
  <c r="J30" i="3"/>
  <c r="H30" i="3"/>
  <c r="E14" i="3"/>
  <c r="AP29" i="3"/>
  <c r="AN29" i="3"/>
  <c r="AQ28" i="3"/>
  <c r="AO28" i="3"/>
  <c r="AQ27" i="3"/>
  <c r="AO27" i="3"/>
  <c r="AQ26" i="3"/>
  <c r="AO26" i="3"/>
  <c r="AO29" i="3" s="1"/>
  <c r="AL29" i="3"/>
  <c r="AJ29" i="3"/>
  <c r="AM28" i="3"/>
  <c r="AK28" i="3"/>
  <c r="AM27" i="3"/>
  <c r="AK27" i="3"/>
  <c r="AM26" i="3"/>
  <c r="AK26" i="3"/>
  <c r="AH29" i="3"/>
  <c r="AF29" i="3"/>
  <c r="AI28" i="3"/>
  <c r="AG28" i="3"/>
  <c r="AG27" i="3"/>
  <c r="AI26" i="3"/>
  <c r="AG26" i="3"/>
  <c r="AD29" i="3"/>
  <c r="AB29" i="3"/>
  <c r="AE28" i="3"/>
  <c r="AC28" i="3"/>
  <c r="AE27" i="3"/>
  <c r="AC27" i="3"/>
  <c r="AE26" i="3"/>
  <c r="AC26" i="3"/>
  <c r="Z29" i="3"/>
  <c r="X29" i="3"/>
  <c r="AA28" i="3"/>
  <c r="Y28" i="3"/>
  <c r="AA27" i="3"/>
  <c r="Y27" i="3"/>
  <c r="AA26" i="3"/>
  <c r="Y26" i="3"/>
  <c r="V29" i="3"/>
  <c r="T29" i="3"/>
  <c r="W28" i="3"/>
  <c r="U28" i="3"/>
  <c r="W27" i="3"/>
  <c r="U27" i="3"/>
  <c r="W26" i="3"/>
  <c r="U26" i="3"/>
  <c r="R29" i="3"/>
  <c r="P29" i="3"/>
  <c r="S28" i="3"/>
  <c r="Q28" i="3"/>
  <c r="S27" i="3"/>
  <c r="Q27" i="3"/>
  <c r="S26" i="3"/>
  <c r="Q26" i="3"/>
  <c r="N29" i="3"/>
  <c r="L29" i="3"/>
  <c r="O28" i="3"/>
  <c r="M28" i="3"/>
  <c r="O27" i="3"/>
  <c r="M27" i="3"/>
  <c r="O26" i="3"/>
  <c r="M26" i="3"/>
  <c r="J29" i="3"/>
  <c r="H29" i="3"/>
  <c r="K28" i="3"/>
  <c r="I28" i="3"/>
  <c r="K27" i="3"/>
  <c r="I27" i="3"/>
  <c r="K26" i="3"/>
  <c r="I26" i="3"/>
  <c r="F25" i="3"/>
  <c r="F29" i="3"/>
  <c r="F30" i="3"/>
  <c r="AP25" i="3"/>
  <c r="AN25" i="3"/>
  <c r="AQ24" i="3"/>
  <c r="AO24" i="3"/>
  <c r="AQ23" i="3"/>
  <c r="AO23" i="3"/>
  <c r="AQ22" i="3"/>
  <c r="AO22" i="3"/>
  <c r="AL25" i="3"/>
  <c r="AJ25" i="3"/>
  <c r="AM24" i="3"/>
  <c r="AK24" i="3"/>
  <c r="AK25" i="3" s="1"/>
  <c r="AM23" i="3"/>
  <c r="AK23" i="3"/>
  <c r="AM22" i="3"/>
  <c r="AK22" i="3"/>
  <c r="AH25" i="3"/>
  <c r="AF25" i="3"/>
  <c r="AI24" i="3"/>
  <c r="AG24" i="3"/>
  <c r="AI23" i="3"/>
  <c r="AG23" i="3"/>
  <c r="AI22" i="3"/>
  <c r="AG22" i="3"/>
  <c r="AD25" i="3"/>
  <c r="AB25" i="3"/>
  <c r="AE24" i="3"/>
  <c r="AC24" i="3"/>
  <c r="AE23" i="3"/>
  <c r="AC23" i="3"/>
  <c r="AE22" i="3"/>
  <c r="AC22" i="3"/>
  <c r="Z25" i="3"/>
  <c r="X25" i="3"/>
  <c r="AA24" i="3"/>
  <c r="Y24" i="3"/>
  <c r="AA23" i="3"/>
  <c r="Y23" i="3"/>
  <c r="AA22" i="3"/>
  <c r="Y22" i="3"/>
  <c r="V25" i="3"/>
  <c r="T25" i="3"/>
  <c r="W24" i="3"/>
  <c r="U24" i="3"/>
  <c r="W23" i="3"/>
  <c r="U23" i="3"/>
  <c r="W22" i="3"/>
  <c r="U22" i="3"/>
  <c r="U25" i="3" s="1"/>
  <c r="R25" i="3"/>
  <c r="P25" i="3"/>
  <c r="S24" i="3"/>
  <c r="Q24" i="3"/>
  <c r="S23" i="3"/>
  <c r="Q23" i="3"/>
  <c r="S22" i="3"/>
  <c r="Q22" i="3"/>
  <c r="N25" i="3"/>
  <c r="L25" i="3"/>
  <c r="O24" i="3"/>
  <c r="M24" i="3"/>
  <c r="O23" i="3"/>
  <c r="M23" i="3"/>
  <c r="O22" i="3"/>
  <c r="M22" i="3"/>
  <c r="J25" i="3"/>
  <c r="H25" i="3"/>
  <c r="K24" i="3"/>
  <c r="I24" i="3"/>
  <c r="K23" i="3"/>
  <c r="I23" i="3"/>
  <c r="K22" i="3"/>
  <c r="I22" i="3"/>
  <c r="AP21" i="3"/>
  <c r="AN21" i="3"/>
  <c r="AQ20" i="3"/>
  <c r="AO20" i="3"/>
  <c r="AQ19" i="3"/>
  <c r="AO19" i="3"/>
  <c r="AQ18" i="3"/>
  <c r="AO18" i="3"/>
  <c r="AL21" i="3"/>
  <c r="AJ21" i="3"/>
  <c r="AM20" i="3"/>
  <c r="AK20" i="3"/>
  <c r="AM19" i="3"/>
  <c r="AK19" i="3"/>
  <c r="AM18" i="3"/>
  <c r="AK18" i="3"/>
  <c r="AH21" i="3"/>
  <c r="AF21" i="3"/>
  <c r="AI20" i="3"/>
  <c r="AG20" i="3"/>
  <c r="AI19" i="3"/>
  <c r="AG19" i="3"/>
  <c r="AI18" i="3"/>
  <c r="AG18" i="3"/>
  <c r="AD21" i="3"/>
  <c r="AB21" i="3"/>
  <c r="AE20" i="3"/>
  <c r="AC20" i="3"/>
  <c r="AE19" i="3"/>
  <c r="AC19" i="3"/>
  <c r="AE18" i="3"/>
  <c r="AC18" i="3"/>
  <c r="Z21" i="3"/>
  <c r="X21" i="3"/>
  <c r="AA20" i="3"/>
  <c r="Y20" i="3"/>
  <c r="AA19" i="3"/>
  <c r="Y19" i="3"/>
  <c r="AA18" i="3"/>
  <c r="Y18" i="3"/>
  <c r="Y21" i="3" s="1"/>
  <c r="V21" i="3"/>
  <c r="T21" i="3"/>
  <c r="W20" i="3"/>
  <c r="U20" i="3"/>
  <c r="W19" i="3"/>
  <c r="U19" i="3"/>
  <c r="W18" i="3"/>
  <c r="U18" i="3"/>
  <c r="R21" i="3"/>
  <c r="P21" i="3"/>
  <c r="S20" i="3"/>
  <c r="Q20" i="3"/>
  <c r="S19" i="3"/>
  <c r="Q19" i="3"/>
  <c r="S18" i="3"/>
  <c r="Q18" i="3"/>
  <c r="N21" i="3"/>
  <c r="L21" i="3"/>
  <c r="O20" i="3"/>
  <c r="M20" i="3"/>
  <c r="O19" i="3"/>
  <c r="M19" i="3"/>
  <c r="O18" i="3"/>
  <c r="M18" i="3"/>
  <c r="J21" i="3"/>
  <c r="H21" i="3"/>
  <c r="K20" i="3"/>
  <c r="I20" i="3"/>
  <c r="K19" i="3"/>
  <c r="I19" i="3"/>
  <c r="K18" i="3"/>
  <c r="I18" i="3"/>
  <c r="AP17" i="3"/>
  <c r="AP33" i="3" s="1"/>
  <c r="AS16" i="3"/>
  <c r="AQ16" i="3"/>
  <c r="AS15" i="3"/>
  <c r="AQ15" i="3"/>
  <c r="AQ14" i="3"/>
  <c r="AN17" i="3"/>
  <c r="AL17" i="3"/>
  <c r="AO16" i="3"/>
  <c r="AM16" i="3"/>
  <c r="AO15" i="3"/>
  <c r="AM15" i="3"/>
  <c r="AO14" i="3"/>
  <c r="AM14" i="3"/>
  <c r="AM17" i="3" s="1"/>
  <c r="AJ17" i="3"/>
  <c r="AH17" i="3"/>
  <c r="AK16" i="3"/>
  <c r="AI16" i="3"/>
  <c r="AK15" i="3"/>
  <c r="AI15" i="3"/>
  <c r="AK14" i="3"/>
  <c r="AI14" i="3"/>
  <c r="AF17" i="3"/>
  <c r="AD17" i="3"/>
  <c r="AG16" i="3"/>
  <c r="AE16" i="3"/>
  <c r="AG15" i="3"/>
  <c r="AE15" i="3"/>
  <c r="AG14" i="3"/>
  <c r="AE14" i="3"/>
  <c r="AB17" i="3"/>
  <c r="Z17" i="3"/>
  <c r="AC16" i="3"/>
  <c r="AA16" i="3"/>
  <c r="AC15" i="3"/>
  <c r="AA15" i="3"/>
  <c r="AC14" i="3"/>
  <c r="AA14" i="3"/>
  <c r="X17" i="3"/>
  <c r="V17" i="3"/>
  <c r="Y16" i="3"/>
  <c r="W16" i="3"/>
  <c r="Y15" i="3"/>
  <c r="W15" i="3"/>
  <c r="Y14" i="3"/>
  <c r="Y17" i="3" s="1"/>
  <c r="W14" i="3"/>
  <c r="T17" i="3"/>
  <c r="U16" i="3"/>
  <c r="U15" i="3"/>
  <c r="U14" i="3"/>
  <c r="R17" i="3"/>
  <c r="P17" i="3"/>
  <c r="S16" i="3"/>
  <c r="Q16" i="3"/>
  <c r="S15" i="3"/>
  <c r="Q15" i="3"/>
  <c r="S14" i="3"/>
  <c r="Q14" i="3"/>
  <c r="N17" i="3"/>
  <c r="L17" i="3"/>
  <c r="O16" i="3"/>
  <c r="M16" i="3"/>
  <c r="O15" i="3"/>
  <c r="M15" i="3"/>
  <c r="O14" i="3"/>
  <c r="M14" i="3"/>
  <c r="J17" i="3"/>
  <c r="H17" i="3"/>
  <c r="K16" i="3"/>
  <c r="I16" i="3"/>
  <c r="K15" i="3"/>
  <c r="I15" i="3"/>
  <c r="K14" i="3"/>
  <c r="I14" i="3"/>
  <c r="F32" i="3"/>
  <c r="F31" i="3"/>
  <c r="G28" i="3"/>
  <c r="G27" i="3"/>
  <c r="G26" i="3"/>
  <c r="G24" i="3"/>
  <c r="G23" i="3"/>
  <c r="G22" i="3"/>
  <c r="F21" i="3"/>
  <c r="G20" i="3"/>
  <c r="G19" i="3"/>
  <c r="G18" i="3"/>
  <c r="F17" i="3"/>
  <c r="G16" i="3"/>
  <c r="G15" i="3"/>
  <c r="G14" i="3"/>
  <c r="D32" i="3"/>
  <c r="E32" i="3" s="1"/>
  <c r="D31" i="3"/>
  <c r="D30" i="3"/>
  <c r="D25" i="3"/>
  <c r="D29" i="3"/>
  <c r="D17" i="3"/>
  <c r="D21" i="3"/>
  <c r="L33" i="3" l="1"/>
  <c r="T33" i="3"/>
  <c r="P33" i="3"/>
  <c r="M25" i="3"/>
  <c r="Y25" i="3"/>
  <c r="H33" i="3"/>
  <c r="I25" i="3"/>
  <c r="F33" i="3"/>
  <c r="K25" i="3"/>
  <c r="O25" i="3"/>
  <c r="AQ25" i="3"/>
  <c r="AQ29" i="3"/>
  <c r="AM29" i="3"/>
  <c r="AG29" i="3"/>
  <c r="AA29" i="3"/>
  <c r="X33" i="3"/>
  <c r="U29" i="3"/>
  <c r="AN33" i="3"/>
  <c r="AJ33" i="3"/>
  <c r="AF33" i="3"/>
  <c r="AE21" i="3"/>
  <c r="AB33" i="3"/>
  <c r="R33" i="3"/>
  <c r="N33" i="3"/>
  <c r="M21" i="3"/>
  <c r="J33" i="3"/>
  <c r="AR30" i="3"/>
  <c r="AS30" i="3" s="1"/>
  <c r="I21" i="3"/>
  <c r="S21" i="3"/>
  <c r="W21" i="3"/>
  <c r="AG21" i="3"/>
  <c r="AK21" i="3"/>
  <c r="AS29" i="3"/>
  <c r="AR29" i="3"/>
  <c r="AR32" i="3"/>
  <c r="AS32" i="3" s="1"/>
  <c r="AR25" i="3"/>
  <c r="AR31" i="3"/>
  <c r="AS31" i="3" s="1"/>
  <c r="AR21" i="3"/>
  <c r="AS19" i="3"/>
  <c r="AS21" i="3" s="1"/>
  <c r="AR17" i="3"/>
  <c r="AS14" i="3"/>
  <c r="AS17" i="3" s="1"/>
  <c r="AQ17" i="3"/>
  <c r="AO17" i="3"/>
  <c r="AL33" i="3"/>
  <c r="AI17" i="3"/>
  <c r="AH33" i="3"/>
  <c r="AG17" i="3"/>
  <c r="AE17" i="3"/>
  <c r="AD33" i="3"/>
  <c r="AA17" i="3"/>
  <c r="Z33" i="3"/>
  <c r="W17" i="3"/>
  <c r="V33" i="3"/>
  <c r="S17" i="3"/>
  <c r="Q17" i="3"/>
  <c r="O17" i="3"/>
  <c r="M17" i="3"/>
  <c r="K17" i="3"/>
  <c r="AC21" i="3"/>
  <c r="AE25" i="3"/>
  <c r="AO25" i="3"/>
  <c r="K29" i="3"/>
  <c r="O29" i="3"/>
  <c r="S29" i="3"/>
  <c r="Y29" i="3"/>
  <c r="AC29" i="3"/>
  <c r="Q21" i="3"/>
  <c r="U21" i="3"/>
  <c r="AE29" i="3"/>
  <c r="AK29" i="3"/>
  <c r="S25" i="3"/>
  <c r="W25" i="3"/>
  <c r="AA25" i="3"/>
  <c r="AC25" i="3"/>
  <c r="AG25" i="3"/>
  <c r="I29" i="3"/>
  <c r="M29" i="3"/>
  <c r="W29" i="3"/>
  <c r="Q29" i="3"/>
  <c r="AI29" i="3"/>
  <c r="AI25" i="3"/>
  <c r="AS25" i="3"/>
  <c r="Q25" i="3"/>
  <c r="AM25" i="3"/>
  <c r="O21" i="3"/>
  <c r="AO21" i="3"/>
  <c r="K21" i="3"/>
  <c r="AA21" i="3"/>
  <c r="AM21" i="3"/>
  <c r="AQ21" i="3"/>
  <c r="K30" i="3"/>
  <c r="K31" i="3"/>
  <c r="K32" i="3"/>
  <c r="M30" i="3"/>
  <c r="M31" i="3"/>
  <c r="M32" i="3"/>
  <c r="S30" i="3"/>
  <c r="S31" i="3"/>
  <c r="S32" i="3"/>
  <c r="W30" i="3"/>
  <c r="W32" i="3"/>
  <c r="AA30" i="3"/>
  <c r="AA32" i="3"/>
  <c r="AE30" i="3"/>
  <c r="AE32" i="3"/>
  <c r="AG30" i="3"/>
  <c r="AG31" i="3"/>
  <c r="AG32" i="3"/>
  <c r="AM31" i="3"/>
  <c r="AQ31" i="3"/>
  <c r="I17" i="3"/>
  <c r="U31" i="3"/>
  <c r="Y31" i="3"/>
  <c r="AC31" i="3"/>
  <c r="AK30" i="3"/>
  <c r="AK32" i="3"/>
  <c r="AO30" i="3"/>
  <c r="AO32" i="3"/>
  <c r="U17" i="3"/>
  <c r="I30" i="3"/>
  <c r="I31" i="3"/>
  <c r="I32" i="3"/>
  <c r="O30" i="3"/>
  <c r="O31" i="3"/>
  <c r="O32" i="3"/>
  <c r="Q30" i="3"/>
  <c r="Q31" i="3"/>
  <c r="Q32" i="3"/>
  <c r="W31" i="3"/>
  <c r="AA31" i="3"/>
  <c r="AE31" i="3"/>
  <c r="AI30" i="3"/>
  <c r="AI31" i="3"/>
  <c r="AM30" i="3"/>
  <c r="AM32" i="3"/>
  <c r="AQ30" i="3"/>
  <c r="AQ32" i="3"/>
  <c r="AC17" i="3"/>
  <c r="U30" i="3"/>
  <c r="U32" i="3"/>
  <c r="Y30" i="3"/>
  <c r="Y32" i="3"/>
  <c r="AC30" i="3"/>
  <c r="AC32" i="3"/>
  <c r="AK31" i="3"/>
  <c r="AO31" i="3"/>
  <c r="AI21" i="3"/>
  <c r="AK17" i="3"/>
  <c r="G31" i="3"/>
  <c r="G32" i="3"/>
  <c r="G17" i="3"/>
  <c r="G21" i="3"/>
  <c r="G25" i="3"/>
  <c r="G29" i="3"/>
  <c r="G30" i="3"/>
  <c r="D33" i="3"/>
  <c r="E30" i="3" s="1"/>
  <c r="AA13" i="3"/>
  <c r="S13" i="3"/>
  <c r="E28" i="3"/>
  <c r="E27" i="3"/>
  <c r="E26" i="3"/>
  <c r="E24" i="3"/>
  <c r="E23" i="3"/>
  <c r="E22" i="3"/>
  <c r="E20" i="3"/>
  <c r="E19" i="3"/>
  <c r="E18" i="3"/>
  <c r="E16" i="3"/>
  <c r="E15" i="3"/>
  <c r="AC33" i="3" l="1"/>
  <c r="U33" i="3"/>
  <c r="AQ33" i="3"/>
  <c r="AI33" i="3"/>
  <c r="AO33" i="3"/>
  <c r="AA33" i="3"/>
  <c r="Y33" i="3"/>
  <c r="AS33" i="3"/>
  <c r="AM33" i="3"/>
  <c r="Q33" i="3"/>
  <c r="K33" i="3"/>
  <c r="AK33" i="3"/>
  <c r="AG33" i="3"/>
  <c r="M33" i="3"/>
  <c r="I33" i="3"/>
  <c r="S33" i="3"/>
  <c r="O33" i="3"/>
  <c r="AE33" i="3"/>
  <c r="W33" i="3"/>
  <c r="G33" i="3"/>
  <c r="E25" i="3"/>
  <c r="E29" i="3"/>
  <c r="E21" i="3"/>
  <c r="E17" i="3"/>
  <c r="E33" i="3" l="1"/>
</calcChain>
</file>

<file path=xl/sharedStrings.xml><?xml version="1.0" encoding="utf-8"?>
<sst xmlns="http://schemas.openxmlformats.org/spreadsheetml/2006/main" count="109" uniqueCount="49">
  <si>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</si>
  <si>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</si>
  <si>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</si>
  <si>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</si>
  <si>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</si>
  <si>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</si>
  <si>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</si>
  <si>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</si>
  <si>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</si>
  <si>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</si>
  <si>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</si>
  <si>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</si>
  <si>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</si>
  <si>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</si>
  <si>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</si>
  <si>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</si>
  <si>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</si>
  <si>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</si>
  <si>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</si>
  <si>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</si>
  <si>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</si>
  <si>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</si>
  <si>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</si>
  <si>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</si>
  <si>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</si>
  <si>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</si>
  <si>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Формир-е начальных представл-й о здоровом образе жизни</t>
  </si>
  <si>
    <t>всего детей</t>
  </si>
  <si>
    <t xml:space="preserve"> Развитие речи </t>
  </si>
  <si>
    <t xml:space="preserve"> Познавательное развитие</t>
  </si>
  <si>
    <t>ВСЕГО ПО САДУ</t>
  </si>
  <si>
    <t>итого</t>
  </si>
  <si>
    <t>Навыки игровой деятельности</t>
  </si>
  <si>
    <t>Социально-коммуникативное. развитие</t>
  </si>
  <si>
    <t>2021-2022 учебный год ( на конец года)</t>
  </si>
  <si>
    <t>Развитие познавательных интересов,любознательности, воображения, активности</t>
  </si>
  <si>
    <t>Развитие речи. Овладение речьью как средством общения и культуры</t>
  </si>
  <si>
    <t>Овладение музыкальной деятельностью</t>
  </si>
  <si>
    <t>Театрально-словесное творчество</t>
  </si>
  <si>
    <t>Овладение изобразительной деятельностью</t>
  </si>
  <si>
    <t>Социализация,разв-е общения,нравственное воспитание, овладение общепринятыми нормами и правилами поведения, принятыми в социуме</t>
  </si>
  <si>
    <t>Младшая</t>
  </si>
  <si>
    <t>Средняя</t>
  </si>
  <si>
    <t>Страшая</t>
  </si>
  <si>
    <t>Подготов.</t>
  </si>
  <si>
    <t>Зам зав по ВМР ___________________________Е.И. Топоркова</t>
  </si>
  <si>
    <t>Заведующий______________________________Е.Н. Машинистова</t>
  </si>
  <si>
    <t>МБДОУ № 66</t>
  </si>
  <si>
    <r>
      <t xml:space="preserve">ПО ОБРАЗОВАТЕЛЬНЫМ ОБЛАСТЯМ   </t>
    </r>
    <r>
      <rPr>
        <sz val="8"/>
        <rFont val="Arial"/>
        <family val="2"/>
        <charset val="204"/>
      </rPr>
      <t>(п</t>
    </r>
    <r>
      <rPr>
        <i/>
        <sz val="8"/>
        <rFont val="Arial"/>
        <family val="2"/>
        <charset val="204"/>
      </rPr>
      <t>римерная общеобразовательная программа дошкольного образования «ОТ РОЖДЕНИЯ ДО ШКОЛЫ»под ред. Н.Е.Вераксы, Т.С.Комаровой, Е.В. Дорофеевой, 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</si>
</sst>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;[Red]0"/>
    <numFmt numFmtId="166" formatCode="#,##0;[Red]#,##0"/>
  </numFmts>
  <fonts count="18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9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165" fontId="4" fillId="2" borderId="25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164" fontId="0" fillId="0" borderId="0" xfId="0" applyNumberFormat="1"/>
    <xf numFmtId="0" fontId="4" fillId="2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9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164" fontId="4" fillId="2" borderId="44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8" fillId="3" borderId="12" xfId="0" applyNumberFormat="1" applyFont="1" applyFill="1" applyBorder="1" applyAlignment="1">
      <alignment horizontal="center" vertical="center" wrapText="1"/>
    </xf>
    <xf numFmtId="1" fontId="8" fillId="3" borderId="12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164" fontId="8" fillId="3" borderId="18" xfId="0" applyNumberFormat="1" applyFont="1" applyFill="1" applyBorder="1" applyAlignment="1">
      <alignment horizontal="center" vertical="center" wrapText="1"/>
    </xf>
    <xf numFmtId="166" fontId="11" fillId="0" borderId="37" xfId="0" applyNumberFormat="1" applyFont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166" fontId="8" fillId="3" borderId="11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165" fontId="4" fillId="4" borderId="9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65" fontId="4" fillId="2" borderId="43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1" fontId="10" fillId="6" borderId="18" xfId="0" applyNumberFormat="1" applyFont="1" applyFill="1" applyBorder="1" applyAlignment="1">
      <alignment horizontal="center" vertical="center" wrapText="1"/>
    </xf>
    <xf numFmtId="1" fontId="4" fillId="2" borderId="43" xfId="0" applyNumberFormat="1" applyFont="1" applyFill="1" applyBorder="1" applyAlignment="1">
      <alignment horizontal="center" vertical="center" wrapText="1"/>
    </xf>
    <xf numFmtId="0" fontId="17" fillId="0" borderId="0" xfId="0" applyFont="1"/>
    <xf numFmtId="164" fontId="4" fillId="4" borderId="25" xfId="0" applyNumberFormat="1" applyFont="1" applyFill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/>
    </xf>
    <xf numFmtId="9" fontId="0" fillId="4" borderId="10" xfId="0" applyNumberForma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9" fontId="4" fillId="3" borderId="13" xfId="0" applyNumberFormat="1" applyFont="1" applyFill="1" applyBorder="1" applyAlignment="1">
      <alignment horizontal="center" vertical="center"/>
    </xf>
    <xf numFmtId="9" fontId="0" fillId="2" borderId="44" xfId="0" applyNumberFormat="1" applyFill="1" applyBorder="1" applyAlignment="1">
      <alignment horizontal="center" vertical="center"/>
    </xf>
    <xf numFmtId="9" fontId="4" fillId="2" borderId="44" xfId="0" applyNumberFormat="1" applyFont="1" applyFill="1" applyBorder="1" applyAlignment="1">
      <alignment horizontal="center" vertical="center"/>
    </xf>
    <xf numFmtId="9" fontId="4" fillId="4" borderId="10" xfId="0" applyNumberFormat="1" applyFont="1" applyFill="1" applyBorder="1" applyAlignment="1">
      <alignment horizontal="center" vertical="center"/>
    </xf>
    <xf numFmtId="9" fontId="4" fillId="5" borderId="10" xfId="0" applyNumberFormat="1" applyFont="1" applyFill="1" applyBorder="1" applyAlignment="1">
      <alignment horizontal="center" vertical="center"/>
    </xf>
    <xf numFmtId="9" fontId="8" fillId="3" borderId="4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/>
    <cellStyle name="Процентный 2 2" xfId="2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222222222222223E-2"/>
          <c:y val="0.10185185185185185"/>
          <c:w val="0.77457633420822403"/>
          <c:h val="0.898148148148148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 11</a:t>
                    </a:r>
                    <a:r>
                      <a:rPr lang="ru-RU"/>
                      <a:t>/3%</a:t>
                    </a:r>
                    <a:r>
                      <a:rPr lang="en-US"/>
                      <a:t>  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 45</a:t>
                    </a:r>
                    <a:r>
                      <a:rPr lang="ru-RU"/>
                      <a:t>/10%</a:t>
                    </a:r>
                    <a:r>
                      <a:rPr lang="en-US"/>
                      <a:t>  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 374</a:t>
                    </a:r>
                    <a:r>
                      <a:rPr lang="ru-RU"/>
                      <a:t>/87%</a:t>
                    </a:r>
                    <a:r>
                      <a:rPr lang="en-US"/>
                      <a:t>  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[1]Лист1!$D$38:$D$40</c:f>
              <c:strCache>
                <c:ptCount val="3"/>
                <c:pt idx="0">
                  <c:v>несоотв</c:v>
                </c:pt>
                <c:pt idx="1">
                  <c:v>ч/соотв</c:v>
                </c:pt>
                <c:pt idx="2">
                  <c:v>соотв</c:v>
                </c:pt>
              </c:strCache>
            </c:strRef>
          </c:cat>
          <c:val>
            <c:numRef>
              <c:f>[1]Лист1!$E$38:$E$40</c:f>
              <c:numCache>
                <c:formatCode>General</c:formatCode>
                <c:ptCount val="3"/>
                <c:pt idx="0">
                  <c:v>11</c:v>
                </c:pt>
                <c:pt idx="1">
                  <c:v>45</c:v>
                </c:pt>
                <c:pt idx="2">
                  <c:v>374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[1]Лист1!$D$38:$D$40</c:f>
              <c:strCache>
                <c:ptCount val="3"/>
                <c:pt idx="0">
                  <c:v>несоотв</c:v>
                </c:pt>
                <c:pt idx="1">
                  <c:v>ч/соотв</c:v>
                </c:pt>
                <c:pt idx="2">
                  <c:v>соотв</c:v>
                </c:pt>
              </c:strCache>
            </c:strRef>
          </c:cat>
          <c:val>
            <c:numRef>
              <c:f>[1]Лист1!$F$38:$F$40</c:f>
              <c:numCache>
                <c:formatCode>General</c:formatCode>
                <c:ptCount val="3"/>
                <c:pt idx="0">
                  <c:v>0.03</c:v>
                </c:pt>
                <c:pt idx="1">
                  <c:v>0.1</c:v>
                </c:pt>
                <c:pt idx="2">
                  <c:v>0.87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34</xdr:row>
      <xdr:rowOff>0</xdr:rowOff>
    </xdr:from>
    <xdr:to>
      <xdr:col>22</xdr:col>
      <xdr:colOff>352425</xdr:colOff>
      <xdr:row>50</xdr:row>
      <xdr:rowOff>152400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5;&#1080;&#1090;&#1086;&#1088;&#1080;&#1085;&#1075;%20&#1080;&#1085;&#1076;&#1080;&#1074;&#1080;&#1076;&#1091;&#1072;&#1083;&#1100;&#1085;&#1086;&#1075;&#1086;%20&#1088;&#1072;&#1079;&#1074;&#1080;&#1090;&#1080;&#1103;%20&#1076;&#1077;&#1090;&#1077;&#1081;%20&#1089;&#1090;&#1072;&#1088;&#1096;&#1077;&#1081;%20&#1075;&#1088;&#1091;&#1087;&#1087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8">
          <cell r="D38" t="str">
            <v>несоотв</v>
          </cell>
          <cell r="E38">
            <v>11</v>
          </cell>
          <cell r="F38">
            <v>0.03</v>
          </cell>
        </row>
        <row r="39">
          <cell r="D39" t="str">
            <v>ч/соотв</v>
          </cell>
          <cell r="E39">
            <v>45</v>
          </cell>
          <cell r="F39">
            <v>0.1</v>
          </cell>
        </row>
        <row r="40">
          <cell r="D40" t="str">
            <v>соотв</v>
          </cell>
          <cell r="E40">
            <v>374</v>
          </cell>
          <cell r="F40">
            <v>0.87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tabSelected="1" zoomScaleNormal="100" workbookViewId="0">
      <selection activeCell="G39" sqref="G39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7" customWidth="1"/>
    <col min="6" max="6" width="4.7109375" customWidth="1"/>
    <col min="7" max="7" width="7.5703125" style="17" customWidth="1"/>
    <col min="8" max="8" width="3.85546875" style="13" customWidth="1"/>
    <col min="9" max="9" width="8" style="13" customWidth="1"/>
    <col min="10" max="10" width="3.85546875" style="13" customWidth="1"/>
    <col min="11" max="11" width="7.5703125" style="17" customWidth="1"/>
    <col min="12" max="12" width="3.85546875" style="13" customWidth="1"/>
    <col min="13" max="13" width="7.5703125" style="17" customWidth="1"/>
    <col min="14" max="14" width="3.85546875" style="13" customWidth="1"/>
    <col min="15" max="15" width="7.5703125" style="17" customWidth="1"/>
    <col min="16" max="16" width="3.85546875" style="13" customWidth="1"/>
    <col min="17" max="19" width="7.5703125" style="17" customWidth="1"/>
    <col min="20" max="20" width="3.85546875" style="13" customWidth="1"/>
    <col min="21" max="21" width="7.5703125" style="17" customWidth="1"/>
    <col min="22" max="22" width="3.85546875" style="13" customWidth="1"/>
    <col min="23" max="23" width="7.5703125" style="17" customWidth="1"/>
    <col min="24" max="24" width="3.85546875" style="13" customWidth="1"/>
    <col min="25" max="25" width="7.5703125" style="17" customWidth="1"/>
    <col min="26" max="26" width="3.85546875" style="13" customWidth="1"/>
    <col min="27" max="27" width="7.5703125" style="17" customWidth="1"/>
    <col min="28" max="28" width="3.85546875" style="13" customWidth="1"/>
    <col min="29" max="29" width="7.5703125" style="17" customWidth="1"/>
    <col min="30" max="30" width="3.85546875" style="13" customWidth="1"/>
    <col min="31" max="31" width="7.5703125" style="17" customWidth="1"/>
    <col min="32" max="32" width="3.85546875" style="13" customWidth="1"/>
    <col min="33" max="33" width="7.5703125" style="17" customWidth="1"/>
    <col min="34" max="34" width="3.85546875" style="13" customWidth="1"/>
    <col min="35" max="35" width="7.5703125" style="17" customWidth="1"/>
    <col min="36" max="36" width="5.42578125" style="17" customWidth="1"/>
    <col min="37" max="37" width="7.5703125" style="17" customWidth="1"/>
    <col min="38" max="38" width="3.85546875" customWidth="1"/>
    <col min="39" max="39" width="7.5703125" style="17" customWidth="1"/>
    <col min="40" max="40" width="3.85546875" customWidth="1"/>
    <col min="41" max="41" width="7.5703125" style="17" customWidth="1"/>
    <col min="42" max="42" width="3.85546875" customWidth="1"/>
    <col min="43" max="43" width="7.5703125" style="17" customWidth="1"/>
    <col min="44" max="44" width="5.28515625" style="47" customWidth="1"/>
    <col min="45" max="45" width="7.5703125" style="17" customWidth="1"/>
  </cols>
  <sheetData>
    <row r="1" spans="1:50" ht="15.75" x14ac:dyDescent="0.2">
      <c r="A1" s="105" t="s">
        <v>47</v>
      </c>
      <c r="B1" s="105"/>
      <c r="C1" s="105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</row>
    <row r="2" spans="1:50" x14ac:dyDescent="0.2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</row>
    <row r="3" spans="1:50" x14ac:dyDescent="0.2">
      <c r="A3" s="107" t="s">
        <v>48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</row>
    <row r="4" spans="1:50" ht="15.75" thickBot="1" x14ac:dyDescent="0.25">
      <c r="A4" s="108" t="s">
        <v>34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</row>
    <row r="5" spans="1:50" ht="13.15" customHeight="1" x14ac:dyDescent="0.2">
      <c r="D5" s="80" t="s">
        <v>33</v>
      </c>
      <c r="E5" s="81"/>
      <c r="F5" s="81"/>
      <c r="G5" s="81"/>
      <c r="H5" s="81"/>
      <c r="I5" s="81"/>
      <c r="J5" s="81"/>
      <c r="K5" s="116"/>
      <c r="L5" s="80" t="s">
        <v>29</v>
      </c>
      <c r="M5" s="81"/>
      <c r="N5" s="81"/>
      <c r="O5" s="81"/>
      <c r="P5" s="81"/>
      <c r="Q5" s="81"/>
      <c r="R5" s="81"/>
      <c r="S5" s="81"/>
      <c r="T5" s="81"/>
      <c r="U5" s="116"/>
      <c r="V5" s="80" t="s">
        <v>28</v>
      </c>
      <c r="W5" s="81"/>
      <c r="X5" s="81"/>
      <c r="Y5" s="81"/>
      <c r="Z5" s="81"/>
      <c r="AA5" s="81"/>
      <c r="AB5" s="80" t="s">
        <v>1</v>
      </c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0" t="s">
        <v>19</v>
      </c>
      <c r="AO5" s="81"/>
      <c r="AP5" s="81"/>
      <c r="AQ5" s="81"/>
      <c r="AR5" s="101" t="s">
        <v>31</v>
      </c>
      <c r="AS5" s="102"/>
    </row>
    <row r="6" spans="1:50" x14ac:dyDescent="0.2">
      <c r="D6" s="117"/>
      <c r="E6" s="115"/>
      <c r="F6" s="115"/>
      <c r="G6" s="115"/>
      <c r="H6" s="115"/>
      <c r="I6" s="115"/>
      <c r="J6" s="115"/>
      <c r="K6" s="118"/>
      <c r="L6" s="117"/>
      <c r="M6" s="115"/>
      <c r="N6" s="115"/>
      <c r="O6" s="115"/>
      <c r="P6" s="115"/>
      <c r="Q6" s="115"/>
      <c r="R6" s="115"/>
      <c r="S6" s="115"/>
      <c r="T6" s="115"/>
      <c r="U6" s="118"/>
      <c r="V6" s="117"/>
      <c r="W6" s="115"/>
      <c r="X6" s="115"/>
      <c r="Y6" s="115"/>
      <c r="Z6" s="115"/>
      <c r="AA6" s="115"/>
      <c r="AB6" s="112" t="s">
        <v>39</v>
      </c>
      <c r="AC6" s="113"/>
      <c r="AD6" s="113"/>
      <c r="AE6" s="113"/>
      <c r="AF6" s="113"/>
      <c r="AG6" s="114"/>
      <c r="AH6" s="115"/>
      <c r="AI6" s="115"/>
      <c r="AJ6" s="115"/>
      <c r="AK6" s="115"/>
      <c r="AL6" s="115"/>
      <c r="AM6" s="115"/>
      <c r="AN6" s="117"/>
      <c r="AO6" s="115"/>
      <c r="AP6" s="115"/>
      <c r="AQ6" s="115"/>
      <c r="AR6" s="103"/>
      <c r="AS6" s="104"/>
    </row>
    <row r="7" spans="1:50" ht="13.15" customHeight="1" x14ac:dyDescent="0.2">
      <c r="D7" s="109" t="s">
        <v>40</v>
      </c>
      <c r="E7" s="88"/>
      <c r="F7" s="82" t="s">
        <v>2</v>
      </c>
      <c r="G7" s="88"/>
      <c r="H7" s="82" t="s">
        <v>3</v>
      </c>
      <c r="I7" s="88"/>
      <c r="J7" s="83" t="s">
        <v>32</v>
      </c>
      <c r="K7" s="91"/>
      <c r="L7" s="109" t="s">
        <v>4</v>
      </c>
      <c r="M7" s="88"/>
      <c r="N7" s="82" t="s">
        <v>5</v>
      </c>
      <c r="O7" s="88"/>
      <c r="P7" s="82" t="s">
        <v>6</v>
      </c>
      <c r="Q7" s="88"/>
      <c r="R7" s="82" t="s">
        <v>35</v>
      </c>
      <c r="S7" s="88"/>
      <c r="T7" s="82" t="s">
        <v>7</v>
      </c>
      <c r="U7" s="91"/>
      <c r="V7" s="109" t="s">
        <v>36</v>
      </c>
      <c r="W7" s="88"/>
      <c r="X7" s="82" t="s">
        <v>8</v>
      </c>
      <c r="Y7" s="88"/>
      <c r="Z7" s="82" t="s">
        <v>9</v>
      </c>
      <c r="AA7" s="83"/>
      <c r="AB7" s="109" t="s">
        <v>10</v>
      </c>
      <c r="AC7" s="88"/>
      <c r="AD7" s="82" t="s">
        <v>11</v>
      </c>
      <c r="AE7" s="88"/>
      <c r="AF7" s="82" t="s">
        <v>12</v>
      </c>
      <c r="AG7" s="88"/>
      <c r="AH7" s="82" t="s">
        <v>13</v>
      </c>
      <c r="AI7" s="88"/>
      <c r="AJ7" s="82" t="s">
        <v>38</v>
      </c>
      <c r="AK7" s="88"/>
      <c r="AL7" s="82" t="s">
        <v>37</v>
      </c>
      <c r="AM7" s="83"/>
      <c r="AN7" s="109" t="s">
        <v>26</v>
      </c>
      <c r="AO7" s="88"/>
      <c r="AP7" s="82" t="s">
        <v>14</v>
      </c>
      <c r="AQ7" s="83"/>
      <c r="AR7" s="103"/>
      <c r="AS7" s="104"/>
    </row>
    <row r="8" spans="1:50" x14ac:dyDescent="0.2">
      <c r="D8" s="110"/>
      <c r="E8" s="89"/>
      <c r="F8" s="84"/>
      <c r="G8" s="89"/>
      <c r="H8" s="84"/>
      <c r="I8" s="89"/>
      <c r="J8" s="85"/>
      <c r="K8" s="92"/>
      <c r="L8" s="110"/>
      <c r="M8" s="89"/>
      <c r="N8" s="84"/>
      <c r="O8" s="89"/>
      <c r="P8" s="84"/>
      <c r="Q8" s="89"/>
      <c r="R8" s="84"/>
      <c r="S8" s="89"/>
      <c r="T8" s="84"/>
      <c r="U8" s="92"/>
      <c r="V8" s="110"/>
      <c r="W8" s="89"/>
      <c r="X8" s="84"/>
      <c r="Y8" s="89"/>
      <c r="Z8" s="84"/>
      <c r="AA8" s="85"/>
      <c r="AB8" s="110"/>
      <c r="AC8" s="89"/>
      <c r="AD8" s="84"/>
      <c r="AE8" s="89"/>
      <c r="AF8" s="84"/>
      <c r="AG8" s="89"/>
      <c r="AH8" s="84"/>
      <c r="AI8" s="89"/>
      <c r="AJ8" s="84"/>
      <c r="AK8" s="89"/>
      <c r="AL8" s="84"/>
      <c r="AM8" s="85"/>
      <c r="AN8" s="110"/>
      <c r="AO8" s="89"/>
      <c r="AP8" s="84"/>
      <c r="AQ8" s="85"/>
      <c r="AR8" s="103"/>
      <c r="AS8" s="104"/>
    </row>
    <row r="9" spans="1:50" x14ac:dyDescent="0.2">
      <c r="D9" s="110"/>
      <c r="E9" s="89"/>
      <c r="F9" s="84"/>
      <c r="G9" s="89"/>
      <c r="H9" s="84"/>
      <c r="I9" s="89"/>
      <c r="J9" s="85"/>
      <c r="K9" s="92"/>
      <c r="L9" s="110"/>
      <c r="M9" s="89"/>
      <c r="N9" s="84"/>
      <c r="O9" s="89"/>
      <c r="P9" s="84"/>
      <c r="Q9" s="89"/>
      <c r="R9" s="84"/>
      <c r="S9" s="89"/>
      <c r="T9" s="84"/>
      <c r="U9" s="92"/>
      <c r="V9" s="110"/>
      <c r="W9" s="89"/>
      <c r="X9" s="84"/>
      <c r="Y9" s="89"/>
      <c r="Z9" s="84"/>
      <c r="AA9" s="85"/>
      <c r="AB9" s="110"/>
      <c r="AC9" s="89"/>
      <c r="AD9" s="84"/>
      <c r="AE9" s="89"/>
      <c r="AF9" s="84"/>
      <c r="AG9" s="89"/>
      <c r="AH9" s="84"/>
      <c r="AI9" s="89"/>
      <c r="AJ9" s="84"/>
      <c r="AK9" s="89"/>
      <c r="AL9" s="84"/>
      <c r="AM9" s="85"/>
      <c r="AN9" s="110"/>
      <c r="AO9" s="89"/>
      <c r="AP9" s="84"/>
      <c r="AQ9" s="85"/>
      <c r="AR9" s="103"/>
      <c r="AS9" s="104"/>
    </row>
    <row r="10" spans="1:50" x14ac:dyDescent="0.2">
      <c r="D10" s="110"/>
      <c r="E10" s="89"/>
      <c r="F10" s="84"/>
      <c r="G10" s="89"/>
      <c r="H10" s="84"/>
      <c r="I10" s="89"/>
      <c r="J10" s="85"/>
      <c r="K10" s="92"/>
      <c r="L10" s="110"/>
      <c r="M10" s="89"/>
      <c r="N10" s="84"/>
      <c r="O10" s="89"/>
      <c r="P10" s="84"/>
      <c r="Q10" s="89"/>
      <c r="R10" s="84"/>
      <c r="S10" s="89"/>
      <c r="T10" s="84"/>
      <c r="U10" s="92"/>
      <c r="V10" s="110"/>
      <c r="W10" s="89"/>
      <c r="X10" s="84"/>
      <c r="Y10" s="89"/>
      <c r="Z10" s="84"/>
      <c r="AA10" s="85"/>
      <c r="AB10" s="110"/>
      <c r="AC10" s="89"/>
      <c r="AD10" s="84"/>
      <c r="AE10" s="89"/>
      <c r="AF10" s="84"/>
      <c r="AG10" s="89"/>
      <c r="AH10" s="84"/>
      <c r="AI10" s="89"/>
      <c r="AJ10" s="84"/>
      <c r="AK10" s="89"/>
      <c r="AL10" s="84"/>
      <c r="AM10" s="85"/>
      <c r="AN10" s="110"/>
      <c r="AO10" s="89"/>
      <c r="AP10" s="84"/>
      <c r="AQ10" s="85"/>
      <c r="AR10" s="103"/>
      <c r="AS10" s="104"/>
    </row>
    <row r="11" spans="1:50" x14ac:dyDescent="0.2">
      <c r="D11" s="110"/>
      <c r="E11" s="89"/>
      <c r="F11" s="84"/>
      <c r="G11" s="89"/>
      <c r="H11" s="84"/>
      <c r="I11" s="89"/>
      <c r="J11" s="85"/>
      <c r="K11" s="92"/>
      <c r="L11" s="110"/>
      <c r="M11" s="89"/>
      <c r="N11" s="84"/>
      <c r="O11" s="89"/>
      <c r="P11" s="84"/>
      <c r="Q11" s="89"/>
      <c r="R11" s="84"/>
      <c r="S11" s="89"/>
      <c r="T11" s="84"/>
      <c r="U11" s="92"/>
      <c r="V11" s="110"/>
      <c r="W11" s="89"/>
      <c r="X11" s="84"/>
      <c r="Y11" s="89"/>
      <c r="Z11" s="84"/>
      <c r="AA11" s="85"/>
      <c r="AB11" s="110"/>
      <c r="AC11" s="89"/>
      <c r="AD11" s="84"/>
      <c r="AE11" s="89"/>
      <c r="AF11" s="84"/>
      <c r="AG11" s="89"/>
      <c r="AH11" s="84"/>
      <c r="AI11" s="89"/>
      <c r="AJ11" s="84"/>
      <c r="AK11" s="89"/>
      <c r="AL11" s="84"/>
      <c r="AM11" s="85"/>
      <c r="AN11" s="110"/>
      <c r="AO11" s="89"/>
      <c r="AP11" s="84"/>
      <c r="AQ11" s="85"/>
      <c r="AR11" s="103"/>
      <c r="AS11" s="104"/>
    </row>
    <row r="12" spans="1:50" x14ac:dyDescent="0.2">
      <c r="D12" s="111"/>
      <c r="E12" s="90"/>
      <c r="F12" s="86"/>
      <c r="G12" s="90"/>
      <c r="H12" s="86"/>
      <c r="I12" s="90"/>
      <c r="J12" s="87"/>
      <c r="K12" s="93"/>
      <c r="L12" s="111"/>
      <c r="M12" s="90"/>
      <c r="N12" s="86"/>
      <c r="O12" s="90"/>
      <c r="P12" s="86"/>
      <c r="Q12" s="90"/>
      <c r="R12" s="86"/>
      <c r="S12" s="90"/>
      <c r="T12" s="86"/>
      <c r="U12" s="93"/>
      <c r="V12" s="111"/>
      <c r="W12" s="90"/>
      <c r="X12" s="86"/>
      <c r="Y12" s="90"/>
      <c r="Z12" s="86"/>
      <c r="AA12" s="87"/>
      <c r="AB12" s="111"/>
      <c r="AC12" s="90"/>
      <c r="AD12" s="86"/>
      <c r="AE12" s="90"/>
      <c r="AF12" s="86"/>
      <c r="AG12" s="90"/>
      <c r="AH12" s="86"/>
      <c r="AI12" s="90"/>
      <c r="AJ12" s="86"/>
      <c r="AK12" s="90"/>
      <c r="AL12" s="86"/>
      <c r="AM12" s="87"/>
      <c r="AN12" s="111"/>
      <c r="AO12" s="90"/>
      <c r="AP12" s="86"/>
      <c r="AQ12" s="87"/>
      <c r="AR12" s="103"/>
      <c r="AS12" s="104"/>
    </row>
    <row r="13" spans="1:50" s="12" customFormat="1" ht="13.5" thickBot="1" x14ac:dyDescent="0.25">
      <c r="D13" s="30" t="s">
        <v>24</v>
      </c>
      <c r="E13" s="24" t="s">
        <v>23</v>
      </c>
      <c r="F13" s="23" t="s">
        <v>24</v>
      </c>
      <c r="G13" s="24" t="s">
        <v>23</v>
      </c>
      <c r="H13" s="23" t="s">
        <v>24</v>
      </c>
      <c r="I13" s="24" t="s">
        <v>23</v>
      </c>
      <c r="J13" s="23" t="s">
        <v>24</v>
      </c>
      <c r="K13" s="31" t="s">
        <v>23</v>
      </c>
      <c r="L13" s="30" t="s">
        <v>24</v>
      </c>
      <c r="M13" s="24" t="s">
        <v>23</v>
      </c>
      <c r="N13" s="23" t="s">
        <v>24</v>
      </c>
      <c r="O13" s="24" t="s">
        <v>23</v>
      </c>
      <c r="P13" s="23" t="s">
        <v>24</v>
      </c>
      <c r="Q13" s="24" t="s">
        <v>23</v>
      </c>
      <c r="R13" s="23" t="s">
        <v>24</v>
      </c>
      <c r="S13" s="24" t="str">
        <f>Q13</f>
        <v>%</v>
      </c>
      <c r="T13" s="23" t="s">
        <v>24</v>
      </c>
      <c r="U13" s="31" t="s">
        <v>23</v>
      </c>
      <c r="V13" s="30">
        <v>0</v>
      </c>
      <c r="W13" s="24" t="s">
        <v>23</v>
      </c>
      <c r="X13" s="23" t="s">
        <v>24</v>
      </c>
      <c r="Y13" s="24" t="s">
        <v>23</v>
      </c>
      <c r="Z13" s="23" t="s">
        <v>24</v>
      </c>
      <c r="AA13" s="28" t="str">
        <f>Y13</f>
        <v>%</v>
      </c>
      <c r="AB13" s="30" t="s">
        <v>24</v>
      </c>
      <c r="AC13" s="24" t="s">
        <v>23</v>
      </c>
      <c r="AD13" s="23" t="s">
        <v>24</v>
      </c>
      <c r="AE13" s="24" t="s">
        <v>23</v>
      </c>
      <c r="AF13" s="23" t="s">
        <v>24</v>
      </c>
      <c r="AG13" s="24" t="s">
        <v>23</v>
      </c>
      <c r="AH13" s="23" t="s">
        <v>24</v>
      </c>
      <c r="AI13" s="24" t="s">
        <v>23</v>
      </c>
      <c r="AJ13" s="23" t="s">
        <v>24</v>
      </c>
      <c r="AK13" s="24" t="s">
        <v>23</v>
      </c>
      <c r="AL13" s="23" t="s">
        <v>24</v>
      </c>
      <c r="AM13" s="28" t="s">
        <v>23</v>
      </c>
      <c r="AN13" s="30" t="s">
        <v>24</v>
      </c>
      <c r="AO13" s="24" t="s">
        <v>23</v>
      </c>
      <c r="AP13" s="23" t="s">
        <v>24</v>
      </c>
      <c r="AQ13" s="28" t="s">
        <v>23</v>
      </c>
      <c r="AR13" s="53" t="s">
        <v>24</v>
      </c>
      <c r="AS13" s="31" t="s">
        <v>23</v>
      </c>
    </row>
    <row r="14" spans="1:50" ht="13.15" customHeight="1" thickBot="1" x14ac:dyDescent="0.25">
      <c r="A14" s="98" t="s">
        <v>41</v>
      </c>
      <c r="B14" s="100" t="s">
        <v>27</v>
      </c>
      <c r="C14" s="32" t="s">
        <v>20</v>
      </c>
      <c r="D14" s="37">
        <v>2</v>
      </c>
      <c r="E14" s="15">
        <f>D14/$B$17</f>
        <v>2.3529411764705882E-2</v>
      </c>
      <c r="F14" s="25">
        <v>2</v>
      </c>
      <c r="G14" s="15">
        <f>F14/$B$17</f>
        <v>2.3529411764705882E-2</v>
      </c>
      <c r="H14" s="25">
        <v>1</v>
      </c>
      <c r="I14" s="15">
        <f>H14/$B$17</f>
        <v>1.1764705882352941E-2</v>
      </c>
      <c r="J14" s="25">
        <v>1</v>
      </c>
      <c r="K14" s="38">
        <f>J14/$B$17</f>
        <v>1.1764705882352941E-2</v>
      </c>
      <c r="L14" s="37">
        <v>1</v>
      </c>
      <c r="M14" s="15">
        <f>L14/$B$17</f>
        <v>1.1764705882352941E-2</v>
      </c>
      <c r="N14" s="25">
        <v>1</v>
      </c>
      <c r="O14" s="15">
        <f>N14/$B$17</f>
        <v>1.1764705882352941E-2</v>
      </c>
      <c r="P14" s="25">
        <v>2</v>
      </c>
      <c r="Q14" s="15">
        <f>P14/$B$17</f>
        <v>2.3529411764705882E-2</v>
      </c>
      <c r="R14" s="25">
        <v>1</v>
      </c>
      <c r="S14" s="15">
        <f>R14/$B$17</f>
        <v>1.1764705882352941E-2</v>
      </c>
      <c r="T14" s="25">
        <v>0</v>
      </c>
      <c r="U14" s="38">
        <f>T14/$B$17</f>
        <v>0</v>
      </c>
      <c r="V14" s="37">
        <v>4</v>
      </c>
      <c r="W14" s="15">
        <f>V14/$B$17</f>
        <v>4.7058823529411764E-2</v>
      </c>
      <c r="X14" s="25">
        <v>0</v>
      </c>
      <c r="Y14" s="15">
        <f>X14/$B$17</f>
        <v>0</v>
      </c>
      <c r="Z14" s="25">
        <v>6</v>
      </c>
      <c r="AA14" s="29">
        <f>Z14/$B$17</f>
        <v>7.0588235294117646E-2</v>
      </c>
      <c r="AB14" s="56">
        <v>5</v>
      </c>
      <c r="AC14" s="15">
        <f>AB14/$B$17</f>
        <v>5.8823529411764705E-2</v>
      </c>
      <c r="AD14" s="7">
        <v>3</v>
      </c>
      <c r="AE14" s="15">
        <f>AD14/$B$17</f>
        <v>3.5294117647058823E-2</v>
      </c>
      <c r="AF14" s="7">
        <v>3</v>
      </c>
      <c r="AG14" s="15">
        <f>AF14/$B$17</f>
        <v>3.5294117647058823E-2</v>
      </c>
      <c r="AH14" s="7">
        <v>1</v>
      </c>
      <c r="AI14" s="15">
        <f>AH14/$B$17</f>
        <v>1.1764705882352941E-2</v>
      </c>
      <c r="AJ14" s="7">
        <v>3</v>
      </c>
      <c r="AK14" s="15">
        <f>AJ14/$B$17</f>
        <v>3.5294117647058823E-2</v>
      </c>
      <c r="AL14" s="7">
        <v>1</v>
      </c>
      <c r="AM14" s="29">
        <f>AL14/$B$17</f>
        <v>1.1764705882352941E-2</v>
      </c>
      <c r="AN14" s="56">
        <v>1</v>
      </c>
      <c r="AO14" s="15">
        <f>AN14/$B$17</f>
        <v>1.1764705882352941E-2</v>
      </c>
      <c r="AP14" s="7">
        <v>2</v>
      </c>
      <c r="AQ14" s="29">
        <f>AP14/$B$17</f>
        <v>2.3529411764705882E-2</v>
      </c>
      <c r="AR14" s="54">
        <f>AVERAGE(AP14,AN14,AL14,AJ14,AH14,AF14,AD14,AB14,Z14,V14,T14,R14,P14,N14,L14,J14,H14,F14,D14)</f>
        <v>2.1052631578947367</v>
      </c>
      <c r="AS14" s="69">
        <f>AR14/$B$17</f>
        <v>2.4767801857585137E-2</v>
      </c>
    </row>
    <row r="15" spans="1:50" ht="13.15" customHeight="1" thickBot="1" x14ac:dyDescent="0.25">
      <c r="A15" s="96"/>
      <c r="B15" s="94"/>
      <c r="C15" s="33" t="s">
        <v>21</v>
      </c>
      <c r="D15" s="39">
        <v>5</v>
      </c>
      <c r="E15" s="8">
        <f>D15/$B$17</f>
        <v>5.8823529411764705E-2</v>
      </c>
      <c r="F15" s="19">
        <v>4</v>
      </c>
      <c r="G15" s="8">
        <f>F15/$B$17</f>
        <v>4.7058823529411764E-2</v>
      </c>
      <c r="H15" s="19">
        <v>4</v>
      </c>
      <c r="I15" s="8">
        <f>H15/$B$17</f>
        <v>4.7058823529411764E-2</v>
      </c>
      <c r="J15" s="19">
        <v>5</v>
      </c>
      <c r="K15" s="40">
        <f>J15/$B$17</f>
        <v>5.8823529411764705E-2</v>
      </c>
      <c r="L15" s="39">
        <v>4</v>
      </c>
      <c r="M15" s="8">
        <f>L15/$B$17</f>
        <v>4.7058823529411764E-2</v>
      </c>
      <c r="N15" s="19">
        <v>4</v>
      </c>
      <c r="O15" s="8">
        <f>N15/$B$17</f>
        <v>4.7058823529411764E-2</v>
      </c>
      <c r="P15" s="19">
        <v>4</v>
      </c>
      <c r="Q15" s="8">
        <f>P15/$B$17</f>
        <v>4.7058823529411764E-2</v>
      </c>
      <c r="R15" s="19">
        <v>3</v>
      </c>
      <c r="S15" s="8">
        <f>R15/$B$17</f>
        <v>3.5294117647058823E-2</v>
      </c>
      <c r="T15" s="19">
        <v>4</v>
      </c>
      <c r="U15" s="40">
        <f>T15/$B$17</f>
        <v>4.7058823529411764E-2</v>
      </c>
      <c r="V15" s="39">
        <v>8</v>
      </c>
      <c r="W15" s="8">
        <f>V15/$B$17</f>
        <v>9.4117647058823528E-2</v>
      </c>
      <c r="X15" s="19">
        <v>0</v>
      </c>
      <c r="Y15" s="8">
        <f>X15/$B$17</f>
        <v>0</v>
      </c>
      <c r="Z15" s="19">
        <v>14</v>
      </c>
      <c r="AA15" s="10">
        <f>Z15/$B$17</f>
        <v>0.16470588235294117</v>
      </c>
      <c r="AB15" s="57">
        <v>8</v>
      </c>
      <c r="AC15" s="8">
        <f>AB15/$B$17</f>
        <v>9.4117647058823528E-2</v>
      </c>
      <c r="AD15" s="5">
        <v>6</v>
      </c>
      <c r="AE15" s="8">
        <f>AD15/$B$17</f>
        <v>7.0588235294117646E-2</v>
      </c>
      <c r="AF15" s="5">
        <v>6</v>
      </c>
      <c r="AG15" s="8">
        <f>AF15/$B$17</f>
        <v>7.0588235294117646E-2</v>
      </c>
      <c r="AH15" s="5">
        <v>5</v>
      </c>
      <c r="AI15" s="8">
        <f>AH15/$B$17</f>
        <v>5.8823529411764705E-2</v>
      </c>
      <c r="AJ15" s="5">
        <v>3</v>
      </c>
      <c r="AK15" s="8">
        <f>AJ15/$B$17</f>
        <v>3.5294117647058823E-2</v>
      </c>
      <c r="AL15" s="5">
        <v>6</v>
      </c>
      <c r="AM15" s="10">
        <f>AL15/$B$17</f>
        <v>7.0588235294117646E-2</v>
      </c>
      <c r="AN15" s="57">
        <v>6</v>
      </c>
      <c r="AO15" s="8">
        <f>AN15/$B$17</f>
        <v>7.0588235294117646E-2</v>
      </c>
      <c r="AP15" s="5">
        <v>7</v>
      </c>
      <c r="AQ15" s="10">
        <f>AP15/$B$17</f>
        <v>8.2352941176470587E-2</v>
      </c>
      <c r="AR15" s="67">
        <f>AVERAGE(AP15,AN15,AL15,AJ15,AH15,AF15,AD15,AB15,Z15,V15,T15,R15,P15,N15,L15,J15,H15,F15,D15)</f>
        <v>5.5789473684210522</v>
      </c>
      <c r="AS15" s="70">
        <f>AR15/$B$17</f>
        <v>6.5634674922600611E-2</v>
      </c>
    </row>
    <row r="16" spans="1:50" ht="13.15" customHeight="1" x14ac:dyDescent="0.2">
      <c r="A16" s="96"/>
      <c r="B16" s="95"/>
      <c r="C16" s="34" t="s">
        <v>22</v>
      </c>
      <c r="D16" s="41">
        <v>78</v>
      </c>
      <c r="E16" s="9">
        <f>D16/$B$17</f>
        <v>0.91764705882352937</v>
      </c>
      <c r="F16" s="20">
        <v>79</v>
      </c>
      <c r="G16" s="9">
        <f>F16/$B$17</f>
        <v>0.92941176470588238</v>
      </c>
      <c r="H16" s="20">
        <v>80</v>
      </c>
      <c r="I16" s="9">
        <f>H16/$B$17</f>
        <v>0.94117647058823528</v>
      </c>
      <c r="J16" s="20">
        <v>79</v>
      </c>
      <c r="K16" s="42">
        <f>J16/$B$17</f>
        <v>0.92941176470588238</v>
      </c>
      <c r="L16" s="41">
        <v>80</v>
      </c>
      <c r="M16" s="9">
        <f>L16/$B$17</f>
        <v>0.94117647058823528</v>
      </c>
      <c r="N16" s="20">
        <v>80</v>
      </c>
      <c r="O16" s="9">
        <f>N16/$B$17</f>
        <v>0.94117647058823528</v>
      </c>
      <c r="P16" s="20">
        <v>79</v>
      </c>
      <c r="Q16" s="9">
        <f>P16/$B$17</f>
        <v>0.92941176470588238</v>
      </c>
      <c r="R16" s="20">
        <v>81</v>
      </c>
      <c r="S16" s="9">
        <f>R16/$B$17</f>
        <v>0.95294117647058818</v>
      </c>
      <c r="T16" s="20">
        <v>81</v>
      </c>
      <c r="U16" s="42">
        <f>T16/$B$17</f>
        <v>0.95294117647058818</v>
      </c>
      <c r="V16" s="41">
        <v>73</v>
      </c>
      <c r="W16" s="9">
        <f>V16/$B$17</f>
        <v>0.85882352941176465</v>
      </c>
      <c r="X16" s="20">
        <v>0</v>
      </c>
      <c r="Y16" s="9">
        <f>X16/$B$17</f>
        <v>0</v>
      </c>
      <c r="Z16" s="20">
        <v>65</v>
      </c>
      <c r="AA16" s="11">
        <f>Z16/$B$17</f>
        <v>0.76470588235294112</v>
      </c>
      <c r="AB16" s="58">
        <v>72</v>
      </c>
      <c r="AC16" s="9">
        <f>AB16/$B$17</f>
        <v>0.84705882352941175</v>
      </c>
      <c r="AD16" s="6">
        <v>76</v>
      </c>
      <c r="AE16" s="9">
        <f>AD16/$B$17</f>
        <v>0.89411764705882357</v>
      </c>
      <c r="AF16" s="6">
        <v>73</v>
      </c>
      <c r="AG16" s="9">
        <f>AF16/$B$17</f>
        <v>0.85882352941176465</v>
      </c>
      <c r="AH16" s="6">
        <v>79</v>
      </c>
      <c r="AI16" s="9">
        <f>AH16/$B$17</f>
        <v>0.92941176470588238</v>
      </c>
      <c r="AJ16" s="6">
        <v>79</v>
      </c>
      <c r="AK16" s="9">
        <f>AJ16/$B$17</f>
        <v>0.92941176470588238</v>
      </c>
      <c r="AL16" s="6">
        <v>78</v>
      </c>
      <c r="AM16" s="11">
        <f>AL16/$B$17</f>
        <v>0.91764705882352937</v>
      </c>
      <c r="AN16" s="58">
        <v>78</v>
      </c>
      <c r="AO16" s="9">
        <f>AN16/$B$17</f>
        <v>0.91764705882352937</v>
      </c>
      <c r="AP16" s="6">
        <v>76</v>
      </c>
      <c r="AQ16" s="11">
        <f>AP16/$B$17</f>
        <v>0.89411764705882357</v>
      </c>
      <c r="AR16" s="67">
        <f>AVERAGE(AP16,AN16,AL16,AJ16,AH16,AF16,AD16,AB16,Z16,V16,T16,R16,P16,N16,L16,J16,H16,F16,D16)</f>
        <v>77.15789473684211</v>
      </c>
      <c r="AS16" s="71">
        <f>AR16/$B$17</f>
        <v>0.90773993808049536</v>
      </c>
    </row>
    <row r="17" spans="1:45" ht="13.15" customHeight="1" thickBot="1" x14ac:dyDescent="0.25">
      <c r="A17" s="99"/>
      <c r="B17" s="63">
        <v>85</v>
      </c>
      <c r="C17" s="35" t="s">
        <v>25</v>
      </c>
      <c r="D17" s="43">
        <f t="shared" ref="D17" si="0">D14+D15+D16</f>
        <v>85</v>
      </c>
      <c r="E17" s="48">
        <f>SUM(E14:E16)</f>
        <v>1</v>
      </c>
      <c r="F17" s="49">
        <f t="shared" ref="F17" si="1">F14+F15+F16</f>
        <v>85</v>
      </c>
      <c r="G17" s="22">
        <f>SUM(G14:G16)</f>
        <v>1</v>
      </c>
      <c r="H17" s="49">
        <f t="shared" ref="H17" si="2">H14+H15+H16</f>
        <v>85</v>
      </c>
      <c r="I17" s="22">
        <f>SUM(I14:I16)</f>
        <v>1</v>
      </c>
      <c r="J17" s="49">
        <f t="shared" ref="J17" si="3">J14+J15+J16</f>
        <v>85</v>
      </c>
      <c r="K17" s="44">
        <f>SUM(K14:K16)</f>
        <v>1</v>
      </c>
      <c r="L17" s="43">
        <f t="shared" ref="L17" si="4">L14+L15+L16</f>
        <v>85</v>
      </c>
      <c r="M17" s="22">
        <f>SUM(M14:M16)</f>
        <v>1</v>
      </c>
      <c r="N17" s="49">
        <f t="shared" ref="N17" si="5">N14+N15+N16</f>
        <v>85</v>
      </c>
      <c r="O17" s="22">
        <f>SUM(O14:O16)</f>
        <v>1</v>
      </c>
      <c r="P17" s="49">
        <f t="shared" ref="P17" si="6">P14+P15+P16</f>
        <v>85</v>
      </c>
      <c r="Q17" s="22">
        <f>SUM(Q14:Q16)</f>
        <v>1</v>
      </c>
      <c r="R17" s="49">
        <f t="shared" ref="R17" si="7">R14+R15+R16</f>
        <v>85</v>
      </c>
      <c r="S17" s="22">
        <f>SUM(S14:S16)</f>
        <v>1</v>
      </c>
      <c r="T17" s="49">
        <f t="shared" ref="T17" si="8">T14+T15+T16</f>
        <v>85</v>
      </c>
      <c r="U17" s="44">
        <f>SUM(U14:U16)</f>
        <v>1</v>
      </c>
      <c r="V17" s="43">
        <f t="shared" ref="V17" si="9">V14+V15+V16</f>
        <v>85</v>
      </c>
      <c r="W17" s="22">
        <f>SUM(W14:W16)</f>
        <v>1</v>
      </c>
      <c r="X17" s="49">
        <f t="shared" ref="X17" si="10">X14+X15+X16</f>
        <v>0</v>
      </c>
      <c r="Y17" s="22">
        <f>SUM(Y14:Y16)</f>
        <v>0</v>
      </c>
      <c r="Z17" s="49">
        <f t="shared" ref="Z17" si="11">Z14+Z15+Z16</f>
        <v>85</v>
      </c>
      <c r="AA17" s="27">
        <f>SUM(AA14:AA16)</f>
        <v>1</v>
      </c>
      <c r="AB17" s="59">
        <f t="shared" ref="AB17" si="12">AB14+AB15+AB16</f>
        <v>85</v>
      </c>
      <c r="AC17" s="22">
        <f>SUM(AC14:AC16)</f>
        <v>1</v>
      </c>
      <c r="AD17" s="21">
        <f t="shared" ref="AD17" si="13">AD14+AD15+AD16</f>
        <v>85</v>
      </c>
      <c r="AE17" s="22">
        <f>SUM(AE14:AE16)</f>
        <v>1</v>
      </c>
      <c r="AF17" s="21">
        <f t="shared" ref="AF17" si="14">AF14+AF15+AF16</f>
        <v>82</v>
      </c>
      <c r="AG17" s="22">
        <f>SUM(AG14:AG16)</f>
        <v>0.96470588235294108</v>
      </c>
      <c r="AH17" s="21">
        <f t="shared" ref="AH17" si="15">AH14+AH15+AH16</f>
        <v>85</v>
      </c>
      <c r="AI17" s="22">
        <f>SUM(AI14:AI16)</f>
        <v>1</v>
      </c>
      <c r="AJ17" s="21">
        <f t="shared" ref="AJ17" si="16">AJ14+AJ15+AJ16</f>
        <v>85</v>
      </c>
      <c r="AK17" s="22">
        <f>SUM(AK14:AK16)</f>
        <v>1</v>
      </c>
      <c r="AL17" s="21">
        <f t="shared" ref="AL17" si="17">AL14+AL15+AL16</f>
        <v>85</v>
      </c>
      <c r="AM17" s="27">
        <f>SUM(AM14:AM16)</f>
        <v>1</v>
      </c>
      <c r="AN17" s="59">
        <f t="shared" ref="AN17" si="18">AN14+AN15+AN16</f>
        <v>85</v>
      </c>
      <c r="AO17" s="22">
        <f>SUM(AO14:AO16)</f>
        <v>1</v>
      </c>
      <c r="AP17" s="21">
        <f t="shared" ref="AP17" si="19">AP14+AP15+AP16</f>
        <v>85</v>
      </c>
      <c r="AQ17" s="27">
        <f>SUM(AQ14:AQ16)</f>
        <v>1</v>
      </c>
      <c r="AR17" s="55">
        <f t="shared" ref="AR17" si="20">AR14+AR15+AR16</f>
        <v>84.842105263157904</v>
      </c>
      <c r="AS17" s="72">
        <f>SUM(AS14:AS16)</f>
        <v>0.99814241486068112</v>
      </c>
    </row>
    <row r="18" spans="1:45" ht="13.15" customHeight="1" thickBot="1" x14ac:dyDescent="0.25">
      <c r="A18" s="96" t="s">
        <v>42</v>
      </c>
      <c r="B18" s="94" t="s">
        <v>27</v>
      </c>
      <c r="C18" s="36" t="s">
        <v>20</v>
      </c>
      <c r="D18" s="45">
        <v>4</v>
      </c>
      <c r="E18" s="14">
        <f>D18/$B$21</f>
        <v>4.6511627906976744E-2</v>
      </c>
      <c r="F18" s="18">
        <v>2</v>
      </c>
      <c r="G18" s="14">
        <f>F18/$B$21</f>
        <v>2.3255813953488372E-2</v>
      </c>
      <c r="H18" s="18">
        <v>1</v>
      </c>
      <c r="I18" s="14">
        <f>H18/$B$21</f>
        <v>1.1627906976744186E-2</v>
      </c>
      <c r="J18" s="18">
        <v>1</v>
      </c>
      <c r="K18" s="46">
        <f>J18/$B$21</f>
        <v>1.1627906976744186E-2</v>
      </c>
      <c r="L18" s="45">
        <v>2</v>
      </c>
      <c r="M18" s="14">
        <f>L18/$B$21</f>
        <v>2.3255813953488372E-2</v>
      </c>
      <c r="N18" s="18">
        <v>5</v>
      </c>
      <c r="O18" s="14">
        <f>N18/$B$21</f>
        <v>5.8139534883720929E-2</v>
      </c>
      <c r="P18" s="18">
        <v>3</v>
      </c>
      <c r="Q18" s="14">
        <f>P18/$B$21</f>
        <v>3.4883720930232558E-2</v>
      </c>
      <c r="R18" s="18">
        <v>4</v>
      </c>
      <c r="S18" s="14">
        <f>R18/$B$21</f>
        <v>4.6511627906976744E-2</v>
      </c>
      <c r="T18" s="18">
        <v>6</v>
      </c>
      <c r="U18" s="46">
        <f>T18/$B$21</f>
        <v>6.9767441860465115E-2</v>
      </c>
      <c r="V18" s="45">
        <v>4</v>
      </c>
      <c r="W18" s="14">
        <f>V18/$B$21</f>
        <v>4.6511627906976744E-2</v>
      </c>
      <c r="X18" s="18">
        <v>0</v>
      </c>
      <c r="Y18" s="14">
        <f>X18/$B$21</f>
        <v>0</v>
      </c>
      <c r="Z18" s="18">
        <v>2</v>
      </c>
      <c r="AA18" s="26">
        <f>Z18/$B$21</f>
        <v>2.3255813953488372E-2</v>
      </c>
      <c r="AB18" s="60">
        <v>5</v>
      </c>
      <c r="AC18" s="14">
        <f>AB18/$B$21</f>
        <v>5.8139534883720929E-2</v>
      </c>
      <c r="AD18" s="4">
        <v>3</v>
      </c>
      <c r="AE18" s="14">
        <f>AD18/$B$21</f>
        <v>3.4883720930232558E-2</v>
      </c>
      <c r="AF18" s="4">
        <v>6</v>
      </c>
      <c r="AG18" s="14">
        <f>AF18/$B$21</f>
        <v>6.9767441860465115E-2</v>
      </c>
      <c r="AH18" s="4">
        <v>3</v>
      </c>
      <c r="AI18" s="14">
        <f>AH18/$B$21</f>
        <v>3.4883720930232558E-2</v>
      </c>
      <c r="AJ18" s="4">
        <v>3</v>
      </c>
      <c r="AK18" s="14">
        <f>AJ18/$B$21</f>
        <v>3.4883720930232558E-2</v>
      </c>
      <c r="AL18" s="4">
        <v>3</v>
      </c>
      <c r="AM18" s="26">
        <f>AL18/$B$21</f>
        <v>3.4883720930232558E-2</v>
      </c>
      <c r="AN18" s="60">
        <v>3</v>
      </c>
      <c r="AO18" s="14">
        <f>AN18/$B$21</f>
        <v>3.4883720930232558E-2</v>
      </c>
      <c r="AP18" s="4">
        <v>2</v>
      </c>
      <c r="AQ18" s="26">
        <f>AP18/$B$21</f>
        <v>2.3255813953488372E-2</v>
      </c>
      <c r="AR18" s="54">
        <f>AVERAGE(AP18,AN18,AL18,AJ18,AH18,AF18,AD18,AB18,Z18,V18,T18,R18,P18,N18,L18,J18,H18,F18,D18)</f>
        <v>3.263157894736842</v>
      </c>
      <c r="AS18" s="73">
        <f>AR18/$B$21</f>
        <v>3.7943696450428395E-2</v>
      </c>
    </row>
    <row r="19" spans="1:45" ht="13.15" customHeight="1" thickBot="1" x14ac:dyDescent="0.25">
      <c r="A19" s="96"/>
      <c r="B19" s="94"/>
      <c r="C19" s="33" t="s">
        <v>21</v>
      </c>
      <c r="D19" s="39">
        <v>12</v>
      </c>
      <c r="E19" s="8">
        <f>D19/$B$21</f>
        <v>0.13953488372093023</v>
      </c>
      <c r="F19" s="19">
        <v>6</v>
      </c>
      <c r="G19" s="8">
        <f>F19/$B$21</f>
        <v>6.9767441860465115E-2</v>
      </c>
      <c r="H19" s="19">
        <v>11</v>
      </c>
      <c r="I19" s="8">
        <f>H19/$B$21</f>
        <v>0.12790697674418605</v>
      </c>
      <c r="J19" s="19">
        <v>9</v>
      </c>
      <c r="K19" s="40">
        <f>J19/$B$21</f>
        <v>0.10465116279069768</v>
      </c>
      <c r="L19" s="39">
        <v>14</v>
      </c>
      <c r="M19" s="8">
        <f>L19/$B$21</f>
        <v>0.16279069767441862</v>
      </c>
      <c r="N19" s="19">
        <v>17</v>
      </c>
      <c r="O19" s="8">
        <f>N19/$B$21</f>
        <v>0.19767441860465115</v>
      </c>
      <c r="P19" s="19">
        <v>12</v>
      </c>
      <c r="Q19" s="8">
        <f>P19/$B$21</f>
        <v>0.13953488372093023</v>
      </c>
      <c r="R19" s="19">
        <v>12</v>
      </c>
      <c r="S19" s="8">
        <f>R19/$B$21</f>
        <v>0.13953488372093023</v>
      </c>
      <c r="T19" s="19">
        <v>17</v>
      </c>
      <c r="U19" s="40">
        <f>T19/$B$21</f>
        <v>0.19767441860465115</v>
      </c>
      <c r="V19" s="39">
        <v>9</v>
      </c>
      <c r="W19" s="8">
        <f>V19/$B$21</f>
        <v>0.10465116279069768</v>
      </c>
      <c r="X19" s="19">
        <v>0</v>
      </c>
      <c r="Y19" s="8">
        <f>X19/$B$21</f>
        <v>0</v>
      </c>
      <c r="Z19" s="19">
        <v>13</v>
      </c>
      <c r="AA19" s="10">
        <f>Z19/$B$21</f>
        <v>0.15116279069767441</v>
      </c>
      <c r="AB19" s="57">
        <v>5</v>
      </c>
      <c r="AC19" s="8">
        <f>AB19/$B$21</f>
        <v>5.8139534883720929E-2</v>
      </c>
      <c r="AD19" s="5">
        <v>14</v>
      </c>
      <c r="AE19" s="8">
        <f>AD19/$B$21</f>
        <v>0.16279069767441862</v>
      </c>
      <c r="AF19" s="5">
        <v>10</v>
      </c>
      <c r="AG19" s="8">
        <f>AF19/$B$21</f>
        <v>0.11627906976744186</v>
      </c>
      <c r="AH19" s="5">
        <v>12</v>
      </c>
      <c r="AI19" s="8">
        <f>AH19/$B$21</f>
        <v>0.13953488372093023</v>
      </c>
      <c r="AJ19" s="5">
        <v>9</v>
      </c>
      <c r="AK19" s="8">
        <f>AJ19/$B$21</f>
        <v>0.10465116279069768</v>
      </c>
      <c r="AL19" s="5">
        <v>14</v>
      </c>
      <c r="AM19" s="10">
        <f>AL19/$B$21</f>
        <v>0.16279069767441862</v>
      </c>
      <c r="AN19" s="57">
        <v>13</v>
      </c>
      <c r="AO19" s="8">
        <f>AN19/$B$21</f>
        <v>0.15116279069767441</v>
      </c>
      <c r="AP19" s="5">
        <v>12</v>
      </c>
      <c r="AQ19" s="10">
        <f>AP19/$B$21</f>
        <v>0.13953488372093023</v>
      </c>
      <c r="AR19" s="67">
        <f>AVERAGE(AP19,AN19,AL19,AJ19,AH19,AF19,AD19,AB19,Z19,V19,T19,R19,P19,N19,L19,J19,H19,F19,D19)</f>
        <v>11.631578947368421</v>
      </c>
      <c r="AS19" s="70">
        <f>AR19/$B$21</f>
        <v>0.13525091799265607</v>
      </c>
    </row>
    <row r="20" spans="1:45" ht="13.15" customHeight="1" x14ac:dyDescent="0.2">
      <c r="A20" s="96"/>
      <c r="B20" s="95"/>
      <c r="C20" s="34" t="s">
        <v>22</v>
      </c>
      <c r="D20" s="41">
        <v>70</v>
      </c>
      <c r="E20" s="9">
        <f>D20/$B$21</f>
        <v>0.81395348837209303</v>
      </c>
      <c r="F20" s="20">
        <v>78</v>
      </c>
      <c r="G20" s="9">
        <f>F20/$B$21</f>
        <v>0.90697674418604646</v>
      </c>
      <c r="H20" s="20">
        <v>74</v>
      </c>
      <c r="I20" s="9">
        <f>H20/$B$21</f>
        <v>0.86046511627906974</v>
      </c>
      <c r="J20" s="20">
        <v>76</v>
      </c>
      <c r="K20" s="42">
        <f>J20/$B$21</f>
        <v>0.88372093023255816</v>
      </c>
      <c r="L20" s="41">
        <v>70</v>
      </c>
      <c r="M20" s="9">
        <f>L20/$B$21</f>
        <v>0.81395348837209303</v>
      </c>
      <c r="N20" s="20">
        <v>64</v>
      </c>
      <c r="O20" s="9">
        <f>N20/$B$21</f>
        <v>0.7441860465116279</v>
      </c>
      <c r="P20" s="20">
        <v>71</v>
      </c>
      <c r="Q20" s="9">
        <f>P20/$B$21</f>
        <v>0.82558139534883723</v>
      </c>
      <c r="R20" s="20">
        <v>70</v>
      </c>
      <c r="S20" s="9">
        <f>R20/$B$21</f>
        <v>0.81395348837209303</v>
      </c>
      <c r="T20" s="20">
        <v>63</v>
      </c>
      <c r="U20" s="42">
        <f>T20/$B$21</f>
        <v>0.73255813953488369</v>
      </c>
      <c r="V20" s="41">
        <v>73</v>
      </c>
      <c r="W20" s="9">
        <f>V20/$B$21</f>
        <v>0.84883720930232553</v>
      </c>
      <c r="X20" s="20">
        <v>0</v>
      </c>
      <c r="Y20" s="9">
        <f>X20/$B$21</f>
        <v>0</v>
      </c>
      <c r="Z20" s="20">
        <v>71</v>
      </c>
      <c r="AA20" s="11">
        <f>Z20/$B$21</f>
        <v>0.82558139534883723</v>
      </c>
      <c r="AB20" s="58">
        <v>76</v>
      </c>
      <c r="AC20" s="9">
        <f>AB20/$B$21</f>
        <v>0.88372093023255816</v>
      </c>
      <c r="AD20" s="6">
        <v>69</v>
      </c>
      <c r="AE20" s="9">
        <f>AD20/$B$21</f>
        <v>0.80232558139534882</v>
      </c>
      <c r="AF20" s="6">
        <v>70</v>
      </c>
      <c r="AG20" s="9">
        <f>AF20/$B$21</f>
        <v>0.81395348837209303</v>
      </c>
      <c r="AH20" s="6">
        <v>71</v>
      </c>
      <c r="AI20" s="9">
        <f>AH20/$B$21</f>
        <v>0.82558139534883723</v>
      </c>
      <c r="AJ20" s="6">
        <v>74</v>
      </c>
      <c r="AK20" s="9">
        <f>AJ20/$B$21</f>
        <v>0.86046511627906974</v>
      </c>
      <c r="AL20" s="6">
        <v>69</v>
      </c>
      <c r="AM20" s="11">
        <f>AL20/$B$21</f>
        <v>0.80232558139534882</v>
      </c>
      <c r="AN20" s="58">
        <v>70</v>
      </c>
      <c r="AO20" s="9">
        <f>AN20/$B$21</f>
        <v>0.81395348837209303</v>
      </c>
      <c r="AP20" s="6">
        <v>72</v>
      </c>
      <c r="AQ20" s="11">
        <f>AP20/$B$21</f>
        <v>0.83720930232558144</v>
      </c>
      <c r="AR20" s="67">
        <f>AVERAGE(AP20,AN20,AL20,AJ20,AH20,AF20,AD20,AB20,Z20,V20,T20,R20,P20,N20,L20,J20,H20,F20,D20)</f>
        <v>71.10526315789474</v>
      </c>
      <c r="AS20" s="71">
        <f>AR20/$B$21</f>
        <v>0.82680538555691563</v>
      </c>
    </row>
    <row r="21" spans="1:45" ht="12.75" customHeight="1" thickBot="1" x14ac:dyDescent="0.25">
      <c r="A21" s="97"/>
      <c r="B21" s="63">
        <v>86</v>
      </c>
      <c r="C21" s="35" t="s">
        <v>25</v>
      </c>
      <c r="D21" s="43">
        <f t="shared" ref="D21" si="21">D18+D19+D20</f>
        <v>86</v>
      </c>
      <c r="E21" s="48">
        <f t="shared" ref="E21:F21" si="22">E18+E19+E20</f>
        <v>1</v>
      </c>
      <c r="F21" s="49">
        <f t="shared" si="22"/>
        <v>86</v>
      </c>
      <c r="G21" s="48">
        <f t="shared" ref="G21:J21" si="23">G18+G19+G20</f>
        <v>1</v>
      </c>
      <c r="H21" s="49">
        <f t="shared" si="23"/>
        <v>86</v>
      </c>
      <c r="I21" s="48">
        <f t="shared" si="23"/>
        <v>1</v>
      </c>
      <c r="J21" s="49">
        <f t="shared" si="23"/>
        <v>86</v>
      </c>
      <c r="K21" s="50">
        <f t="shared" ref="K21:AQ21" si="24">K18+K19+K20</f>
        <v>1</v>
      </c>
      <c r="L21" s="43">
        <f t="shared" si="24"/>
        <v>86</v>
      </c>
      <c r="M21" s="48">
        <f t="shared" si="24"/>
        <v>1</v>
      </c>
      <c r="N21" s="49">
        <f t="shared" si="24"/>
        <v>86</v>
      </c>
      <c r="O21" s="48">
        <f t="shared" si="24"/>
        <v>1</v>
      </c>
      <c r="P21" s="49">
        <f t="shared" si="24"/>
        <v>86</v>
      </c>
      <c r="Q21" s="48">
        <f t="shared" si="24"/>
        <v>1</v>
      </c>
      <c r="R21" s="49">
        <f t="shared" si="24"/>
        <v>86</v>
      </c>
      <c r="S21" s="48">
        <f t="shared" si="24"/>
        <v>1</v>
      </c>
      <c r="T21" s="49">
        <f t="shared" si="24"/>
        <v>86</v>
      </c>
      <c r="U21" s="50">
        <f t="shared" si="24"/>
        <v>1</v>
      </c>
      <c r="V21" s="43">
        <f t="shared" si="24"/>
        <v>86</v>
      </c>
      <c r="W21" s="48">
        <f t="shared" si="24"/>
        <v>1</v>
      </c>
      <c r="X21" s="49">
        <f t="shared" si="24"/>
        <v>0</v>
      </c>
      <c r="Y21" s="22">
        <f t="shared" si="24"/>
        <v>0</v>
      </c>
      <c r="Z21" s="49">
        <f t="shared" si="24"/>
        <v>86</v>
      </c>
      <c r="AA21" s="52">
        <f t="shared" si="24"/>
        <v>1</v>
      </c>
      <c r="AB21" s="59">
        <f t="shared" si="24"/>
        <v>86</v>
      </c>
      <c r="AC21" s="48">
        <f t="shared" si="24"/>
        <v>1</v>
      </c>
      <c r="AD21" s="21">
        <f t="shared" si="24"/>
        <v>86</v>
      </c>
      <c r="AE21" s="48">
        <f t="shared" si="24"/>
        <v>1</v>
      </c>
      <c r="AF21" s="21">
        <f t="shared" si="24"/>
        <v>86</v>
      </c>
      <c r="AG21" s="48">
        <f t="shared" si="24"/>
        <v>1</v>
      </c>
      <c r="AH21" s="21">
        <f t="shared" si="24"/>
        <v>86</v>
      </c>
      <c r="AI21" s="48">
        <f t="shared" si="24"/>
        <v>1</v>
      </c>
      <c r="AJ21" s="21">
        <f t="shared" si="24"/>
        <v>86</v>
      </c>
      <c r="AK21" s="48">
        <f t="shared" si="24"/>
        <v>1</v>
      </c>
      <c r="AL21" s="21">
        <f t="shared" si="24"/>
        <v>86</v>
      </c>
      <c r="AM21" s="52">
        <f t="shared" si="24"/>
        <v>1</v>
      </c>
      <c r="AN21" s="59">
        <f t="shared" si="24"/>
        <v>86</v>
      </c>
      <c r="AO21" s="48">
        <f t="shared" si="24"/>
        <v>1</v>
      </c>
      <c r="AP21" s="21">
        <f t="shared" si="24"/>
        <v>86</v>
      </c>
      <c r="AQ21" s="52">
        <f t="shared" si="24"/>
        <v>1</v>
      </c>
      <c r="AR21" s="55">
        <f t="shared" ref="AR21:AS21" si="25">AR18+AR19+AR20</f>
        <v>86</v>
      </c>
      <c r="AS21" s="72">
        <f t="shared" si="25"/>
        <v>1</v>
      </c>
    </row>
    <row r="22" spans="1:45" ht="13.15" customHeight="1" thickBot="1" x14ac:dyDescent="0.25">
      <c r="A22" s="96" t="s">
        <v>43</v>
      </c>
      <c r="B22" s="94" t="s">
        <v>27</v>
      </c>
      <c r="C22" s="36" t="s">
        <v>20</v>
      </c>
      <c r="D22" s="45">
        <v>2</v>
      </c>
      <c r="E22" s="14">
        <f>D22/$B$25</f>
        <v>1.4925373134328358E-2</v>
      </c>
      <c r="F22" s="18">
        <v>5</v>
      </c>
      <c r="G22" s="14">
        <f>F22/$B$25</f>
        <v>3.7313432835820892E-2</v>
      </c>
      <c r="H22" s="18">
        <v>2</v>
      </c>
      <c r="I22" s="14">
        <f>H22/$B$25</f>
        <v>1.4925373134328358E-2</v>
      </c>
      <c r="J22" s="18">
        <v>3</v>
      </c>
      <c r="K22" s="46">
        <f>J22/$B$25</f>
        <v>2.2388059701492536E-2</v>
      </c>
      <c r="L22" s="45">
        <v>7</v>
      </c>
      <c r="M22" s="14">
        <f>L22/$B$25</f>
        <v>5.2238805970149252E-2</v>
      </c>
      <c r="N22" s="18">
        <v>8</v>
      </c>
      <c r="O22" s="14">
        <f>N22/$B$25</f>
        <v>5.9701492537313432E-2</v>
      </c>
      <c r="P22" s="18">
        <v>7</v>
      </c>
      <c r="Q22" s="14">
        <f>P22/$B$25</f>
        <v>5.2238805970149252E-2</v>
      </c>
      <c r="R22" s="18">
        <v>5</v>
      </c>
      <c r="S22" s="14">
        <f>R22/$B$25</f>
        <v>3.7313432835820892E-2</v>
      </c>
      <c r="T22" s="18">
        <v>8</v>
      </c>
      <c r="U22" s="46">
        <f>T22/$B$25</f>
        <v>5.9701492537313432E-2</v>
      </c>
      <c r="V22" s="45">
        <v>11</v>
      </c>
      <c r="W22" s="14">
        <f>V22/$B$25</f>
        <v>8.2089552238805971E-2</v>
      </c>
      <c r="X22" s="18">
        <v>16</v>
      </c>
      <c r="Y22" s="14">
        <f>X22/$B$25</f>
        <v>0.11940298507462686</v>
      </c>
      <c r="Z22" s="18">
        <v>6</v>
      </c>
      <c r="AA22" s="26">
        <f>Z22/$B$25</f>
        <v>4.4776119402985072E-2</v>
      </c>
      <c r="AB22" s="60">
        <v>6</v>
      </c>
      <c r="AC22" s="14">
        <f>AB22/$B$25</f>
        <v>4.4776119402985072E-2</v>
      </c>
      <c r="AD22" s="4">
        <v>5</v>
      </c>
      <c r="AE22" s="14">
        <f>AD22/$B$25</f>
        <v>3.7313432835820892E-2</v>
      </c>
      <c r="AF22" s="4">
        <v>9</v>
      </c>
      <c r="AG22" s="14">
        <f>AF22/$B$25</f>
        <v>6.7164179104477612E-2</v>
      </c>
      <c r="AH22" s="4">
        <v>6</v>
      </c>
      <c r="AI22" s="14">
        <f>AH22/$B$25</f>
        <v>4.4776119402985072E-2</v>
      </c>
      <c r="AJ22" s="4">
        <v>4</v>
      </c>
      <c r="AK22" s="14">
        <f>AJ22/$B$25</f>
        <v>2.9850746268656716E-2</v>
      </c>
      <c r="AL22" s="4">
        <v>8</v>
      </c>
      <c r="AM22" s="26">
        <f>AL22/$B$25</f>
        <v>5.9701492537313432E-2</v>
      </c>
      <c r="AN22" s="60">
        <v>5</v>
      </c>
      <c r="AO22" s="14">
        <f>AN22/$B$25</f>
        <v>3.7313432835820892E-2</v>
      </c>
      <c r="AP22" s="4">
        <v>5</v>
      </c>
      <c r="AQ22" s="26">
        <f>AP22/$B$25</f>
        <v>3.7313432835820892E-2</v>
      </c>
      <c r="AR22" s="54">
        <f>AVERAGE(AP22,AN22,AL22,AJ22,AH22,AF22,AD22,AB22,Z22,V22,T22,R22,P22,N22,L22,J22,H22,F22,D22)</f>
        <v>5.8947368421052628</v>
      </c>
      <c r="AS22" s="73">
        <f>AR22/$B$25</f>
        <v>4.399057344854674E-2</v>
      </c>
    </row>
    <row r="23" spans="1:45" ht="13.15" customHeight="1" thickBot="1" x14ac:dyDescent="0.25">
      <c r="A23" s="96"/>
      <c r="B23" s="94"/>
      <c r="C23" s="33" t="s">
        <v>21</v>
      </c>
      <c r="D23" s="39">
        <v>6</v>
      </c>
      <c r="E23" s="8">
        <f>D23/$B$25</f>
        <v>4.4776119402985072E-2</v>
      </c>
      <c r="F23" s="19">
        <v>17</v>
      </c>
      <c r="G23" s="8">
        <f>F23/$B$25</f>
        <v>0.12686567164179105</v>
      </c>
      <c r="H23" s="19">
        <v>22</v>
      </c>
      <c r="I23" s="8">
        <f>H23/$B$25</f>
        <v>0.16417910447761194</v>
      </c>
      <c r="J23" s="19">
        <v>17</v>
      </c>
      <c r="K23" s="40">
        <f>J23/$B$25</f>
        <v>0.12686567164179105</v>
      </c>
      <c r="L23" s="39">
        <v>25</v>
      </c>
      <c r="M23" s="8">
        <f>L23/$B$25</f>
        <v>0.18656716417910449</v>
      </c>
      <c r="N23" s="19">
        <v>13</v>
      </c>
      <c r="O23" s="8">
        <f>N23/$B$25</f>
        <v>9.7014925373134331E-2</v>
      </c>
      <c r="P23" s="19">
        <v>17</v>
      </c>
      <c r="Q23" s="8">
        <f>P23/$B$25</f>
        <v>0.12686567164179105</v>
      </c>
      <c r="R23" s="19">
        <v>16</v>
      </c>
      <c r="S23" s="8">
        <f>R23/$B$25</f>
        <v>0.11940298507462686</v>
      </c>
      <c r="T23" s="19">
        <v>12</v>
      </c>
      <c r="U23" s="40">
        <f>T23/$B$25</f>
        <v>8.9552238805970144E-2</v>
      </c>
      <c r="V23" s="39">
        <v>19</v>
      </c>
      <c r="W23" s="8">
        <f>V23/$B$25</f>
        <v>0.1417910447761194</v>
      </c>
      <c r="X23" s="19">
        <v>13</v>
      </c>
      <c r="Y23" s="8">
        <f>X23/$B$25</f>
        <v>9.7014925373134331E-2</v>
      </c>
      <c r="Z23" s="19">
        <v>16</v>
      </c>
      <c r="AA23" s="10">
        <f>Z23/$B$25</f>
        <v>0.11940298507462686</v>
      </c>
      <c r="AB23" s="57">
        <v>15</v>
      </c>
      <c r="AC23" s="8">
        <f>AB23/$B$25</f>
        <v>0.11194029850746269</v>
      </c>
      <c r="AD23" s="5">
        <v>15</v>
      </c>
      <c r="AE23" s="8">
        <f>AD23/$B$25</f>
        <v>0.11194029850746269</v>
      </c>
      <c r="AF23" s="5">
        <v>14</v>
      </c>
      <c r="AG23" s="8">
        <f>AF23/$B$25</f>
        <v>0.1044776119402985</v>
      </c>
      <c r="AH23" s="5">
        <v>14</v>
      </c>
      <c r="AI23" s="8">
        <f>AH23/$B$25</f>
        <v>0.1044776119402985</v>
      </c>
      <c r="AJ23" s="5">
        <v>11</v>
      </c>
      <c r="AK23" s="8">
        <f>AJ23/$B$25</f>
        <v>8.2089552238805971E-2</v>
      </c>
      <c r="AL23" s="5">
        <v>10</v>
      </c>
      <c r="AM23" s="10">
        <f>AL23/$B$25</f>
        <v>7.4626865671641784E-2</v>
      </c>
      <c r="AN23" s="57">
        <v>9</v>
      </c>
      <c r="AO23" s="8">
        <f>AN23/$B$25</f>
        <v>6.7164179104477612E-2</v>
      </c>
      <c r="AP23" s="5">
        <v>12</v>
      </c>
      <c r="AQ23" s="10">
        <f>AP23/$B$25</f>
        <v>8.9552238805970144E-2</v>
      </c>
      <c r="AR23" s="67">
        <f>AVERAGE(AP23,AN23,AL23,AJ23,AH23,AF23,AD23,AB23,Z23,V23,T23,R23,P23,N23,L23,J23,H23,F23,D23)</f>
        <v>14.736842105263158</v>
      </c>
      <c r="AS23" s="70">
        <f>AR23/$B$25</f>
        <v>0.10997643362136685</v>
      </c>
    </row>
    <row r="24" spans="1:45" ht="13.15" customHeight="1" x14ac:dyDescent="0.2">
      <c r="A24" s="96"/>
      <c r="B24" s="95"/>
      <c r="C24" s="34" t="s">
        <v>22</v>
      </c>
      <c r="D24" s="41">
        <v>121</v>
      </c>
      <c r="E24" s="9">
        <f>D24/$B$25</f>
        <v>0.90298507462686572</v>
      </c>
      <c r="F24" s="20">
        <v>112</v>
      </c>
      <c r="G24" s="9">
        <f>F24/$B$25</f>
        <v>0.83582089552238803</v>
      </c>
      <c r="H24" s="20">
        <v>110</v>
      </c>
      <c r="I24" s="9">
        <f>H24/$B$25</f>
        <v>0.82089552238805974</v>
      </c>
      <c r="J24" s="20">
        <v>114</v>
      </c>
      <c r="K24" s="42">
        <f>J24/$B$25</f>
        <v>0.85074626865671643</v>
      </c>
      <c r="L24" s="41">
        <v>102</v>
      </c>
      <c r="M24" s="9">
        <f>L24/$B$25</f>
        <v>0.76119402985074625</v>
      </c>
      <c r="N24" s="20">
        <v>113</v>
      </c>
      <c r="O24" s="9">
        <f>N24/$B$25</f>
        <v>0.84328358208955223</v>
      </c>
      <c r="P24" s="20">
        <v>110</v>
      </c>
      <c r="Q24" s="9">
        <f>P24/$B$25</f>
        <v>0.82089552238805974</v>
      </c>
      <c r="R24" s="20">
        <v>112</v>
      </c>
      <c r="S24" s="9">
        <f>R24/$B$25</f>
        <v>0.83582089552238803</v>
      </c>
      <c r="T24" s="20">
        <v>114</v>
      </c>
      <c r="U24" s="42">
        <f>T24/$B$25</f>
        <v>0.85074626865671643</v>
      </c>
      <c r="V24" s="41">
        <v>104</v>
      </c>
      <c r="W24" s="9">
        <f>V24/$B$25</f>
        <v>0.77611940298507465</v>
      </c>
      <c r="X24" s="20">
        <v>105</v>
      </c>
      <c r="Y24" s="9">
        <f>X24/$B$25</f>
        <v>0.78358208955223885</v>
      </c>
      <c r="Z24" s="20">
        <v>112</v>
      </c>
      <c r="AA24" s="11">
        <f>Z24/$B$25</f>
        <v>0.83582089552238803</v>
      </c>
      <c r="AB24" s="58">
        <v>113</v>
      </c>
      <c r="AC24" s="9">
        <f>AB24/$B$25</f>
        <v>0.84328358208955223</v>
      </c>
      <c r="AD24" s="6">
        <v>114</v>
      </c>
      <c r="AE24" s="9">
        <f>AD24/$B$25</f>
        <v>0.85074626865671643</v>
      </c>
      <c r="AF24" s="6">
        <v>111</v>
      </c>
      <c r="AG24" s="9">
        <f>AF24/$B$25</f>
        <v>0.82835820895522383</v>
      </c>
      <c r="AH24" s="6">
        <v>114</v>
      </c>
      <c r="AI24" s="9">
        <f>AH24/$B$25</f>
        <v>0.85074626865671643</v>
      </c>
      <c r="AJ24" s="6">
        <v>119</v>
      </c>
      <c r="AK24" s="9">
        <f>AJ24/$B$25</f>
        <v>0.88805970149253732</v>
      </c>
      <c r="AL24" s="6">
        <v>116</v>
      </c>
      <c r="AM24" s="11">
        <f>AL24/$B$25</f>
        <v>0.86567164179104472</v>
      </c>
      <c r="AN24" s="58">
        <v>120</v>
      </c>
      <c r="AO24" s="9">
        <f>AN24/$B$25</f>
        <v>0.89552238805970152</v>
      </c>
      <c r="AP24" s="6">
        <v>117</v>
      </c>
      <c r="AQ24" s="11">
        <f>AP24/$B$25</f>
        <v>0.87313432835820892</v>
      </c>
      <c r="AR24" s="67">
        <f>AVERAGE(AP24,AN24,AL24,AJ24,AH24,AF24,AD24,AB24,Z24,V24,T24,R24,P24,N24,L24,J24,H24,F24,D24)</f>
        <v>113.05263157894737</v>
      </c>
      <c r="AS24" s="71">
        <f>AR24/$B$25</f>
        <v>0.84367635506677141</v>
      </c>
    </row>
    <row r="25" spans="1:45" ht="13.15" customHeight="1" thickBot="1" x14ac:dyDescent="0.25">
      <c r="A25" s="97"/>
      <c r="B25" s="63">
        <v>134</v>
      </c>
      <c r="C25" s="35" t="s">
        <v>25</v>
      </c>
      <c r="D25" s="43">
        <f>SUM(D22,D23,D24)</f>
        <v>129</v>
      </c>
      <c r="E25" s="48">
        <f t="shared" ref="E25" si="26">E22+E23+E24</f>
        <v>0.96268656716417911</v>
      </c>
      <c r="F25" s="49">
        <f>SUM(F22,F23,F24)</f>
        <v>134</v>
      </c>
      <c r="G25" s="48">
        <f t="shared" ref="G25" si="27">G22+G23+G24</f>
        <v>1</v>
      </c>
      <c r="H25" s="49">
        <f>SUM(H22,H23,H24)</f>
        <v>134</v>
      </c>
      <c r="I25" s="48">
        <f t="shared" ref="I25" si="28">I22+I23+I24</f>
        <v>1</v>
      </c>
      <c r="J25" s="49">
        <f>SUM(J22,J23,J24)</f>
        <v>134</v>
      </c>
      <c r="K25" s="50">
        <f t="shared" ref="K25" si="29">K22+K23+K24</f>
        <v>1</v>
      </c>
      <c r="L25" s="43">
        <f>SUM(L22,L23,L24)</f>
        <v>134</v>
      </c>
      <c r="M25" s="48">
        <f t="shared" ref="M25" si="30">M22+M23+M24</f>
        <v>1</v>
      </c>
      <c r="N25" s="49">
        <f>SUM(N22,N23,N24)</f>
        <v>134</v>
      </c>
      <c r="O25" s="48">
        <f t="shared" ref="O25" si="31">O22+O23+O24</f>
        <v>1</v>
      </c>
      <c r="P25" s="49">
        <f>SUM(P22,P23,P24)</f>
        <v>134</v>
      </c>
      <c r="Q25" s="48">
        <f t="shared" ref="Q25" si="32">Q22+Q23+Q24</f>
        <v>1</v>
      </c>
      <c r="R25" s="49">
        <f>SUM(R22,R23,R24)</f>
        <v>133</v>
      </c>
      <c r="S25" s="48">
        <f t="shared" ref="S25" si="33">S22+S23+S24</f>
        <v>0.9925373134328358</v>
      </c>
      <c r="T25" s="49">
        <f>SUM(T22,T23,T24)</f>
        <v>134</v>
      </c>
      <c r="U25" s="50">
        <f t="shared" ref="U25" si="34">U22+U23+U24</f>
        <v>1</v>
      </c>
      <c r="V25" s="43">
        <f>SUM(V22,V23,V24)</f>
        <v>134</v>
      </c>
      <c r="W25" s="48">
        <f t="shared" ref="W25" si="35">W22+W23+W24</f>
        <v>1</v>
      </c>
      <c r="X25" s="49">
        <f>SUM(X22,X23,X24)</f>
        <v>134</v>
      </c>
      <c r="Y25" s="48">
        <f t="shared" ref="Y25" si="36">Y22+Y23+Y24</f>
        <v>1</v>
      </c>
      <c r="Z25" s="49">
        <f>SUM(Z22,Z23,Z24)</f>
        <v>134</v>
      </c>
      <c r="AA25" s="52">
        <f t="shared" ref="AA25" si="37">AA22+AA23+AA24</f>
        <v>1</v>
      </c>
      <c r="AB25" s="59">
        <f>SUM(AB22,AB23,AB24)</f>
        <v>134</v>
      </c>
      <c r="AC25" s="48">
        <f t="shared" ref="AC25" si="38">AC22+AC23+AC24</f>
        <v>1</v>
      </c>
      <c r="AD25" s="21">
        <f>SUM(AD22,AD23,AD24)</f>
        <v>134</v>
      </c>
      <c r="AE25" s="48">
        <f t="shared" ref="AE25" si="39">AE22+AE23+AE24</f>
        <v>1</v>
      </c>
      <c r="AF25" s="21">
        <f>SUM(AF22,AF23,AF24)</f>
        <v>134</v>
      </c>
      <c r="AG25" s="48">
        <f t="shared" ref="AG25" si="40">AG22+AG23+AG24</f>
        <v>1</v>
      </c>
      <c r="AH25" s="21">
        <f>SUM(AH22,AH23,AH24)</f>
        <v>134</v>
      </c>
      <c r="AI25" s="48">
        <f t="shared" ref="AI25" si="41">AI22+AI23+AI24</f>
        <v>1</v>
      </c>
      <c r="AJ25" s="21">
        <f>SUM(AJ22,AJ23,AJ24)</f>
        <v>134</v>
      </c>
      <c r="AK25" s="48">
        <f t="shared" ref="AK25" si="42">AK22+AK23+AK24</f>
        <v>1</v>
      </c>
      <c r="AL25" s="21">
        <f>SUM(AL22,AL23,AL24)</f>
        <v>134</v>
      </c>
      <c r="AM25" s="52">
        <f t="shared" ref="AM25" si="43">AM22+AM23+AM24</f>
        <v>1</v>
      </c>
      <c r="AN25" s="59">
        <f>SUM(AN22,AN23,AN24)</f>
        <v>134</v>
      </c>
      <c r="AO25" s="48">
        <f t="shared" ref="AO25" si="44">AO22+AO23+AO24</f>
        <v>1</v>
      </c>
      <c r="AP25" s="21">
        <f>SUM(AP22,AP23,AP24)</f>
        <v>134</v>
      </c>
      <c r="AQ25" s="52">
        <f t="shared" ref="AQ25" si="45">AQ22+AQ23+AQ24</f>
        <v>1</v>
      </c>
      <c r="AR25" s="55">
        <f>SUM(AR22,AR23,AR24)</f>
        <v>133.68421052631578</v>
      </c>
      <c r="AS25" s="72">
        <f t="shared" ref="AS25" si="46">AS22+AS23+AS24</f>
        <v>0.99764336213668503</v>
      </c>
    </row>
    <row r="26" spans="1:45" ht="13.15" customHeight="1" thickBot="1" x14ac:dyDescent="0.25">
      <c r="A26" s="96" t="s">
        <v>44</v>
      </c>
      <c r="B26" s="94" t="s">
        <v>27</v>
      </c>
      <c r="C26" s="36" t="s">
        <v>20</v>
      </c>
      <c r="D26" s="45">
        <v>0</v>
      </c>
      <c r="E26" s="14">
        <f>D26/$B$29</f>
        <v>0</v>
      </c>
      <c r="F26" s="18">
        <v>0</v>
      </c>
      <c r="G26" s="14">
        <f>F26/$B$29</f>
        <v>0</v>
      </c>
      <c r="H26" s="18">
        <v>0</v>
      </c>
      <c r="I26" s="14">
        <f>H26/$B$29</f>
        <v>0</v>
      </c>
      <c r="J26" s="18">
        <v>0</v>
      </c>
      <c r="K26" s="46">
        <f>J26/$B$29</f>
        <v>0</v>
      </c>
      <c r="L26" s="45">
        <v>0</v>
      </c>
      <c r="M26" s="14">
        <f>L26/$B$29</f>
        <v>0</v>
      </c>
      <c r="N26" s="18">
        <v>0</v>
      </c>
      <c r="O26" s="14">
        <f>N26/$B$29</f>
        <v>0</v>
      </c>
      <c r="P26" s="18">
        <v>0</v>
      </c>
      <c r="Q26" s="14">
        <f>P26/$B$29</f>
        <v>0</v>
      </c>
      <c r="R26" s="18">
        <v>0</v>
      </c>
      <c r="S26" s="14">
        <f>R26/$B$29</f>
        <v>0</v>
      </c>
      <c r="T26" s="18">
        <v>0</v>
      </c>
      <c r="U26" s="46">
        <f>T26/$B$29</f>
        <v>0</v>
      </c>
      <c r="V26" s="45">
        <v>0</v>
      </c>
      <c r="W26" s="14">
        <f>V26/$B$29</f>
        <v>0</v>
      </c>
      <c r="X26" s="18">
        <v>0</v>
      </c>
      <c r="Y26" s="14">
        <f>X26/$B$29</f>
        <v>0</v>
      </c>
      <c r="Z26" s="18">
        <v>0</v>
      </c>
      <c r="AA26" s="26">
        <f>Z26/$B$29</f>
        <v>0</v>
      </c>
      <c r="AB26" s="45">
        <v>0</v>
      </c>
      <c r="AC26" s="14">
        <f>AB26/$B$29</f>
        <v>0</v>
      </c>
      <c r="AD26" s="18">
        <v>0</v>
      </c>
      <c r="AE26" s="14">
        <f>AD26/$B$29</f>
        <v>0</v>
      </c>
      <c r="AF26" s="18">
        <v>0</v>
      </c>
      <c r="AG26" s="14">
        <f>AF26/$B$29</f>
        <v>0</v>
      </c>
      <c r="AH26" s="18">
        <v>0</v>
      </c>
      <c r="AI26" s="14">
        <f>AH26/$B$29</f>
        <v>0</v>
      </c>
      <c r="AJ26" s="18">
        <v>0</v>
      </c>
      <c r="AK26" s="14">
        <f>AJ26/$B$29</f>
        <v>0</v>
      </c>
      <c r="AL26" s="18">
        <v>0</v>
      </c>
      <c r="AM26" s="26">
        <f>AL26/$B$29</f>
        <v>0</v>
      </c>
      <c r="AN26" s="45">
        <v>0</v>
      </c>
      <c r="AO26" s="14">
        <f>AN26/$B$29</f>
        <v>0</v>
      </c>
      <c r="AP26" s="18">
        <v>0</v>
      </c>
      <c r="AQ26" s="26">
        <f>AP26/$B$29</f>
        <v>0</v>
      </c>
      <c r="AR26" s="54">
        <f>AVERAGE(AP26,AN26,AL26,AJ26,AH26,AF26,AD26,AB26,Z26,V26,T26,R26,P26,N26,L26,J26,H26,F26,D26)</f>
        <v>0</v>
      </c>
      <c r="AS26" s="73">
        <f>AR26/$B$29</f>
        <v>0</v>
      </c>
    </row>
    <row r="27" spans="1:45" ht="13.15" customHeight="1" thickBot="1" x14ac:dyDescent="0.25">
      <c r="A27" s="96"/>
      <c r="B27" s="94"/>
      <c r="C27" s="33" t="s">
        <v>21</v>
      </c>
      <c r="D27" s="39">
        <v>22</v>
      </c>
      <c r="E27" s="8">
        <f>D27/$B$29</f>
        <v>0.17460317460317459</v>
      </c>
      <c r="F27" s="19">
        <v>5</v>
      </c>
      <c r="G27" s="8">
        <f>F27/$B$29</f>
        <v>3.968253968253968E-2</v>
      </c>
      <c r="H27" s="19">
        <v>13</v>
      </c>
      <c r="I27" s="8">
        <f>H27/$B$29</f>
        <v>0.10317460317460317</v>
      </c>
      <c r="J27" s="19">
        <v>13</v>
      </c>
      <c r="K27" s="40">
        <f>J27/$B$29</f>
        <v>0.10317460317460317</v>
      </c>
      <c r="L27" s="39">
        <v>15</v>
      </c>
      <c r="M27" s="8">
        <f>L27/$B$29</f>
        <v>0.11904761904761904</v>
      </c>
      <c r="N27" s="19">
        <v>16</v>
      </c>
      <c r="O27" s="8">
        <f>N27/$B$29</f>
        <v>0.12698412698412698</v>
      </c>
      <c r="P27" s="19">
        <v>15</v>
      </c>
      <c r="Q27" s="8">
        <f>P27/$B$29</f>
        <v>0.11904761904761904</v>
      </c>
      <c r="R27" s="19">
        <v>12</v>
      </c>
      <c r="S27" s="8">
        <f>R27/$B$29</f>
        <v>9.5238095238095233E-2</v>
      </c>
      <c r="T27" s="19">
        <v>16</v>
      </c>
      <c r="U27" s="40">
        <f>T27/$B$29</f>
        <v>0.12698412698412698</v>
      </c>
      <c r="V27" s="39">
        <v>14</v>
      </c>
      <c r="W27" s="8">
        <f>V27/$B$29</f>
        <v>0.1111111111111111</v>
      </c>
      <c r="X27" s="19">
        <v>14</v>
      </c>
      <c r="Y27" s="8">
        <f>X27/$B$29</f>
        <v>0.1111111111111111</v>
      </c>
      <c r="Z27" s="19">
        <v>14</v>
      </c>
      <c r="AA27" s="10">
        <f>Z27/$B$29</f>
        <v>0.1111111111111111</v>
      </c>
      <c r="AB27" s="39">
        <v>13</v>
      </c>
      <c r="AC27" s="8">
        <f>AB27/$B$29</f>
        <v>0.10317460317460317</v>
      </c>
      <c r="AD27" s="19">
        <v>16</v>
      </c>
      <c r="AE27" s="8">
        <f>AD27/$B$29</f>
        <v>0.12698412698412698</v>
      </c>
      <c r="AF27" s="19">
        <v>8</v>
      </c>
      <c r="AG27" s="8">
        <f>AF27/$B$29</f>
        <v>6.3492063492063489E-2</v>
      </c>
      <c r="AH27" s="19">
        <v>8</v>
      </c>
      <c r="AI27" s="66">
        <f>AH27/$B$29</f>
        <v>6.3492063492063489E-2</v>
      </c>
      <c r="AJ27" s="19">
        <v>18</v>
      </c>
      <c r="AK27" s="8">
        <f>AJ27/$B$29</f>
        <v>0.14285714285714285</v>
      </c>
      <c r="AL27" s="19">
        <v>6</v>
      </c>
      <c r="AM27" s="10">
        <f>AL27/$B$29</f>
        <v>4.7619047619047616E-2</v>
      </c>
      <c r="AN27" s="39">
        <v>8</v>
      </c>
      <c r="AO27" s="8">
        <f>AN27/$B$29</f>
        <v>6.3492063492063489E-2</v>
      </c>
      <c r="AP27" s="19">
        <v>13</v>
      </c>
      <c r="AQ27" s="10">
        <f>AP27/$B$29</f>
        <v>0.10317460317460317</v>
      </c>
      <c r="AR27" s="67">
        <f>AVERAGE(AP27,AN27,AL27,AJ27,AH27,AF27,AD27,AB27,Z27,V27,T27,R27,P27,N27,L27,J27,H27,F27,D27)</f>
        <v>12.894736842105264</v>
      </c>
      <c r="AS27" s="70">
        <f>AR27/$B$29</f>
        <v>0.10233918128654972</v>
      </c>
    </row>
    <row r="28" spans="1:45" ht="13.15" customHeight="1" x14ac:dyDescent="0.2">
      <c r="A28" s="96"/>
      <c r="B28" s="95"/>
      <c r="C28" s="34" t="s">
        <v>22</v>
      </c>
      <c r="D28" s="41">
        <v>104</v>
      </c>
      <c r="E28" s="9">
        <f>D28/$B$29</f>
        <v>0.82539682539682535</v>
      </c>
      <c r="F28" s="20">
        <v>121</v>
      </c>
      <c r="G28" s="9">
        <f>F28/$B$29</f>
        <v>0.96031746031746035</v>
      </c>
      <c r="H28" s="20">
        <v>113</v>
      </c>
      <c r="I28" s="9">
        <f>H28/$B$29</f>
        <v>0.89682539682539686</v>
      </c>
      <c r="J28" s="20">
        <v>113</v>
      </c>
      <c r="K28" s="42">
        <f>J28/$B$29</f>
        <v>0.89682539682539686</v>
      </c>
      <c r="L28" s="41">
        <v>111</v>
      </c>
      <c r="M28" s="9">
        <f>L28/$B$29</f>
        <v>0.88095238095238093</v>
      </c>
      <c r="N28" s="20">
        <v>110</v>
      </c>
      <c r="O28" s="9">
        <f>N28/$B$29</f>
        <v>0.87301587301587302</v>
      </c>
      <c r="P28" s="20">
        <v>111</v>
      </c>
      <c r="Q28" s="9">
        <f>P28/$B$29</f>
        <v>0.88095238095238093</v>
      </c>
      <c r="R28" s="20">
        <v>114</v>
      </c>
      <c r="S28" s="9">
        <f>R28/$B$29</f>
        <v>0.90476190476190477</v>
      </c>
      <c r="T28" s="20">
        <v>110</v>
      </c>
      <c r="U28" s="42">
        <f>T28/$B$29</f>
        <v>0.87301587301587302</v>
      </c>
      <c r="V28" s="41">
        <v>112</v>
      </c>
      <c r="W28" s="9">
        <f>V28/$B$29</f>
        <v>0.88888888888888884</v>
      </c>
      <c r="X28" s="20">
        <v>112</v>
      </c>
      <c r="Y28" s="9">
        <f>X28/$B$29</f>
        <v>0.88888888888888884</v>
      </c>
      <c r="Z28" s="20">
        <v>112</v>
      </c>
      <c r="AA28" s="11">
        <f>Z28/$B$29</f>
        <v>0.88888888888888884</v>
      </c>
      <c r="AB28" s="41">
        <v>113</v>
      </c>
      <c r="AC28" s="9">
        <f>AB28/$B$29</f>
        <v>0.89682539682539686</v>
      </c>
      <c r="AD28" s="20">
        <v>110</v>
      </c>
      <c r="AE28" s="9">
        <f>AD28/$B$29</f>
        <v>0.87301587301587302</v>
      </c>
      <c r="AF28" s="20">
        <v>118</v>
      </c>
      <c r="AG28" s="9">
        <f>AF28/$B$29</f>
        <v>0.93650793650793651</v>
      </c>
      <c r="AH28" s="20">
        <v>118</v>
      </c>
      <c r="AI28" s="9">
        <f>AH28/$B$29</f>
        <v>0.93650793650793651</v>
      </c>
      <c r="AJ28" s="20">
        <v>108</v>
      </c>
      <c r="AK28" s="9">
        <f>AJ28/$B$29</f>
        <v>0.8571428571428571</v>
      </c>
      <c r="AL28" s="20">
        <v>120</v>
      </c>
      <c r="AM28" s="11">
        <f>AL28/$B$29</f>
        <v>0.95238095238095233</v>
      </c>
      <c r="AN28" s="41">
        <v>118</v>
      </c>
      <c r="AO28" s="9">
        <f>AN28/$B$29</f>
        <v>0.93650793650793651</v>
      </c>
      <c r="AP28" s="20">
        <v>113</v>
      </c>
      <c r="AQ28" s="11">
        <f>AP28/$B$29</f>
        <v>0.89682539682539686</v>
      </c>
      <c r="AR28" s="67">
        <f>AVERAGE(AP28,AN28,AL28,AJ28,AH28,AF28,AD28,AB28,Z28,V28,T28,R28,P28,N28,L28,J28,H28,F28,D28)</f>
        <v>113.10526315789474</v>
      </c>
      <c r="AS28" s="71">
        <f>AR28/$B$29</f>
        <v>0.89766081871345027</v>
      </c>
    </row>
    <row r="29" spans="1:45" ht="13.15" customHeight="1" thickBot="1" x14ac:dyDescent="0.25">
      <c r="A29" s="97"/>
      <c r="B29" s="63">
        <v>126</v>
      </c>
      <c r="C29" s="35" t="s">
        <v>25</v>
      </c>
      <c r="D29" s="43">
        <f t="shared" ref="D29" si="47">D26+D27+D28</f>
        <v>126</v>
      </c>
      <c r="E29" s="48">
        <f t="shared" ref="E29:F29" si="48">E26+E27+E28</f>
        <v>1</v>
      </c>
      <c r="F29" s="49">
        <f t="shared" si="48"/>
        <v>126</v>
      </c>
      <c r="G29" s="48">
        <f t="shared" ref="G29:J29" si="49">G26+G27+G28</f>
        <v>1</v>
      </c>
      <c r="H29" s="49">
        <f t="shared" si="49"/>
        <v>126</v>
      </c>
      <c r="I29" s="48">
        <f t="shared" si="49"/>
        <v>1</v>
      </c>
      <c r="J29" s="49">
        <f t="shared" si="49"/>
        <v>126</v>
      </c>
      <c r="K29" s="50">
        <f t="shared" ref="K29:AQ29" si="50">K26+K27+K28</f>
        <v>1</v>
      </c>
      <c r="L29" s="43">
        <f t="shared" si="50"/>
        <v>126</v>
      </c>
      <c r="M29" s="48">
        <f t="shared" si="50"/>
        <v>1</v>
      </c>
      <c r="N29" s="49">
        <f t="shared" si="50"/>
        <v>126</v>
      </c>
      <c r="O29" s="48">
        <f t="shared" si="50"/>
        <v>1</v>
      </c>
      <c r="P29" s="49">
        <f t="shared" si="50"/>
        <v>126</v>
      </c>
      <c r="Q29" s="48">
        <f t="shared" si="50"/>
        <v>1</v>
      </c>
      <c r="R29" s="49">
        <f t="shared" si="50"/>
        <v>126</v>
      </c>
      <c r="S29" s="48">
        <f t="shared" si="50"/>
        <v>1</v>
      </c>
      <c r="T29" s="49">
        <f t="shared" si="50"/>
        <v>126</v>
      </c>
      <c r="U29" s="50">
        <f t="shared" si="50"/>
        <v>1</v>
      </c>
      <c r="V29" s="43">
        <f t="shared" si="50"/>
        <v>126</v>
      </c>
      <c r="W29" s="48">
        <f t="shared" si="50"/>
        <v>1</v>
      </c>
      <c r="X29" s="49">
        <f t="shared" si="50"/>
        <v>126</v>
      </c>
      <c r="Y29" s="48">
        <f t="shared" si="50"/>
        <v>1</v>
      </c>
      <c r="Z29" s="49">
        <f t="shared" si="50"/>
        <v>126</v>
      </c>
      <c r="AA29" s="52">
        <f t="shared" si="50"/>
        <v>1</v>
      </c>
      <c r="AB29" s="43">
        <f t="shared" si="50"/>
        <v>126</v>
      </c>
      <c r="AC29" s="48">
        <f t="shared" si="50"/>
        <v>1</v>
      </c>
      <c r="AD29" s="49">
        <f t="shared" si="50"/>
        <v>126</v>
      </c>
      <c r="AE29" s="48">
        <f t="shared" si="50"/>
        <v>1</v>
      </c>
      <c r="AF29" s="49">
        <f t="shared" si="50"/>
        <v>126</v>
      </c>
      <c r="AG29" s="48">
        <f t="shared" si="50"/>
        <v>1</v>
      </c>
      <c r="AH29" s="49">
        <f t="shared" si="50"/>
        <v>126</v>
      </c>
      <c r="AI29" s="48">
        <f t="shared" si="50"/>
        <v>1</v>
      </c>
      <c r="AJ29" s="49">
        <f t="shared" si="50"/>
        <v>126</v>
      </c>
      <c r="AK29" s="48">
        <f t="shared" si="50"/>
        <v>1</v>
      </c>
      <c r="AL29" s="49">
        <f t="shared" si="50"/>
        <v>126</v>
      </c>
      <c r="AM29" s="52">
        <f t="shared" si="50"/>
        <v>1</v>
      </c>
      <c r="AN29" s="43">
        <f t="shared" si="50"/>
        <v>126</v>
      </c>
      <c r="AO29" s="48">
        <f t="shared" si="50"/>
        <v>1</v>
      </c>
      <c r="AP29" s="49">
        <f t="shared" si="50"/>
        <v>126</v>
      </c>
      <c r="AQ29" s="52">
        <f t="shared" si="50"/>
        <v>1</v>
      </c>
      <c r="AR29" s="55">
        <f t="shared" ref="AR29:AS29" si="51">AR26+AR27+AR28</f>
        <v>126</v>
      </c>
      <c r="AS29" s="72">
        <f t="shared" si="51"/>
        <v>1</v>
      </c>
    </row>
    <row r="30" spans="1:45" ht="13.15" customHeight="1" x14ac:dyDescent="0.2">
      <c r="A30" s="96" t="s">
        <v>30</v>
      </c>
      <c r="B30" s="94" t="s">
        <v>27</v>
      </c>
      <c r="C30" s="36" t="s">
        <v>20</v>
      </c>
      <c r="D30" s="64">
        <f>SUM(D14,D18,D22,D26)</f>
        <v>8</v>
      </c>
      <c r="E30" s="14">
        <f>D30/D33</f>
        <v>1.8779342723004695E-2</v>
      </c>
      <c r="F30" s="18">
        <f>SUM(F14,F18,F22,F26)</f>
        <v>9</v>
      </c>
      <c r="G30" s="14">
        <f>F30/$B$33</f>
        <v>2.0881670533642691E-2</v>
      </c>
      <c r="H30" s="18">
        <f>SUM(H14,H18,H22,H26)</f>
        <v>4</v>
      </c>
      <c r="I30" s="14">
        <f>H30/$B$33</f>
        <v>9.2807424593967514E-3</v>
      </c>
      <c r="J30" s="18">
        <f>SUM(J14,J18,J22,J26)</f>
        <v>5</v>
      </c>
      <c r="K30" s="46">
        <f>J30/$B$33</f>
        <v>1.1600928074245939E-2</v>
      </c>
      <c r="L30" s="45">
        <f>SUM(L14,L18,L22,L26)</f>
        <v>10</v>
      </c>
      <c r="M30" s="14">
        <f>L30/$B$33</f>
        <v>2.3201856148491878E-2</v>
      </c>
      <c r="N30" s="18">
        <f>SUM(N14,N18,N22,N26)</f>
        <v>14</v>
      </c>
      <c r="O30" s="14">
        <f>N30/$B$33</f>
        <v>3.248259860788863E-2</v>
      </c>
      <c r="P30" s="18">
        <f>SUM(P14,P18,P22,P26)</f>
        <v>12</v>
      </c>
      <c r="Q30" s="14">
        <f>P30/$B$33</f>
        <v>2.7842227378190254E-2</v>
      </c>
      <c r="R30" s="18">
        <f>SUM(R14,R18,R22,R26)</f>
        <v>10</v>
      </c>
      <c r="S30" s="14">
        <f>R30/$B$33</f>
        <v>2.3201856148491878E-2</v>
      </c>
      <c r="T30" s="18">
        <f>SUM(T14,T18,T22,T26)</f>
        <v>14</v>
      </c>
      <c r="U30" s="46">
        <f>T30/$B$33</f>
        <v>3.248259860788863E-2</v>
      </c>
      <c r="V30" s="45">
        <f>SUM(V14,V18,V22,V26)</f>
        <v>19</v>
      </c>
      <c r="W30" s="14">
        <f>V30/$B$33</f>
        <v>4.4083526682134569E-2</v>
      </c>
      <c r="X30" s="18">
        <f>SUM(X14,X18,X22,X26)</f>
        <v>16</v>
      </c>
      <c r="Y30" s="14">
        <f>X30/$B$33</f>
        <v>3.7122969837587005E-2</v>
      </c>
      <c r="Z30" s="18">
        <f>SUM(Z14,Z18,Z22,Z26)</f>
        <v>14</v>
      </c>
      <c r="AA30" s="26">
        <f>Z30/$B$33</f>
        <v>3.248259860788863E-2</v>
      </c>
      <c r="AB30" s="45">
        <f>SUM(AB14,AB18,AB22,AB26)</f>
        <v>16</v>
      </c>
      <c r="AC30" s="14">
        <f>AB30/$B$33</f>
        <v>3.7122969837587005E-2</v>
      </c>
      <c r="AD30" s="18">
        <f>SUM(AD14,AD18,AD22,AD26)</f>
        <v>11</v>
      </c>
      <c r="AE30" s="14">
        <f>AD30/$B$33</f>
        <v>2.5522041763341066E-2</v>
      </c>
      <c r="AF30" s="18">
        <f>SUM(AF14,AF18,AF22,AF26)</f>
        <v>18</v>
      </c>
      <c r="AG30" s="14">
        <f>AF30/$B$33</f>
        <v>4.1763341067285381E-2</v>
      </c>
      <c r="AH30" s="18">
        <f>SUM(AH14,AH18,AH22,AH26)</f>
        <v>10</v>
      </c>
      <c r="AI30" s="14">
        <f>AH30/$B$33</f>
        <v>2.3201856148491878E-2</v>
      </c>
      <c r="AJ30" s="18">
        <f>SUM(AJ14,AJ18,AJ22,AJ26)</f>
        <v>10</v>
      </c>
      <c r="AK30" s="14">
        <f>AJ30/$B$33</f>
        <v>2.3201856148491878E-2</v>
      </c>
      <c r="AL30" s="18">
        <f>SUM(AL14,AL18,AL22,AL26)</f>
        <v>12</v>
      </c>
      <c r="AM30" s="26">
        <f>AL30/$B$33</f>
        <v>2.7842227378190254E-2</v>
      </c>
      <c r="AN30" s="45">
        <f>SUM(AN14,AN18,AN22,AN26)</f>
        <v>9</v>
      </c>
      <c r="AO30" s="14">
        <f>AN30/$B$33</f>
        <v>2.0881670533642691E-2</v>
      </c>
      <c r="AP30" s="18">
        <f>SUM(AP14,AP18,AP22,AP26)</f>
        <v>9</v>
      </c>
      <c r="AQ30" s="26">
        <f>AP30/$B$33</f>
        <v>2.0881670533642691E-2</v>
      </c>
      <c r="AR30" s="64">
        <f>SUM(AR14,AR18,AR22,AR26)</f>
        <v>11.263157894736842</v>
      </c>
      <c r="AS30" s="74">
        <f>AR30/$B$33</f>
        <v>2.6132616925143487E-2</v>
      </c>
    </row>
    <row r="31" spans="1:45" ht="13.15" customHeight="1" x14ac:dyDescent="0.2">
      <c r="A31" s="96"/>
      <c r="B31" s="94"/>
      <c r="C31" s="33" t="s">
        <v>21</v>
      </c>
      <c r="D31" s="39">
        <f>SUM(D15,D19,D23,D27)</f>
        <v>45</v>
      </c>
      <c r="E31" s="8">
        <f>D31/B33</f>
        <v>0.10440835266821345</v>
      </c>
      <c r="F31" s="19">
        <f>SUM(F15,F19,F23,F27)</f>
        <v>32</v>
      </c>
      <c r="G31" s="8">
        <f>F31/$B$33</f>
        <v>7.4245939675174011E-2</v>
      </c>
      <c r="H31" s="19">
        <f>SUM(H15,H19,H23,H27)</f>
        <v>50</v>
      </c>
      <c r="I31" s="8">
        <f>H31/$B$33</f>
        <v>0.11600928074245939</v>
      </c>
      <c r="J31" s="19">
        <f>SUM(J15,J19,J23,J27)</f>
        <v>44</v>
      </c>
      <c r="K31" s="40">
        <f>J31/$B$33</f>
        <v>0.10208816705336426</v>
      </c>
      <c r="L31" s="39">
        <f>SUM(L15,L19,L23,L27)</f>
        <v>58</v>
      </c>
      <c r="M31" s="8">
        <f>L31/$B$33</f>
        <v>0.13457076566125289</v>
      </c>
      <c r="N31" s="19">
        <f>SUM(N15,N19,N23,N27)</f>
        <v>50</v>
      </c>
      <c r="O31" s="8">
        <f>N31/$B$33</f>
        <v>0.11600928074245939</v>
      </c>
      <c r="P31" s="19">
        <f>SUM(P15,P19,P23,P27)</f>
        <v>48</v>
      </c>
      <c r="Q31" s="8">
        <f>P31/$B$33</f>
        <v>0.11136890951276102</v>
      </c>
      <c r="R31" s="19">
        <f>SUM(R15,R19,R23,R27)</f>
        <v>43</v>
      </c>
      <c r="S31" s="8">
        <f>R31/$B$33</f>
        <v>9.9767981438515077E-2</v>
      </c>
      <c r="T31" s="19">
        <f>SUM(T15,T19,T23,T27)</f>
        <v>49</v>
      </c>
      <c r="U31" s="40">
        <f>T31/$B$33</f>
        <v>0.1136890951276102</v>
      </c>
      <c r="V31" s="39">
        <f>SUM(V15,V19,V23,V27)</f>
        <v>50</v>
      </c>
      <c r="W31" s="8">
        <f>V31/$B$33</f>
        <v>0.11600928074245939</v>
      </c>
      <c r="X31" s="19">
        <f>SUM(X15,X19,X23,X27)</f>
        <v>27</v>
      </c>
      <c r="Y31" s="8">
        <f>X31/$B$33</f>
        <v>6.2645011600928072E-2</v>
      </c>
      <c r="Z31" s="19">
        <f>SUM(Z15,Z19,Z23,Z27)</f>
        <v>57</v>
      </c>
      <c r="AA31" s="10">
        <f>Z31/$B$33</f>
        <v>0.13225058004640372</v>
      </c>
      <c r="AB31" s="39">
        <f>SUM(AB15,AB19,AB23,AB27)</f>
        <v>41</v>
      </c>
      <c r="AC31" s="8">
        <f>AB31/$B$33</f>
        <v>9.5127610208816701E-2</v>
      </c>
      <c r="AD31" s="19">
        <f>SUM(AD15,AD19,AD23,AD27)</f>
        <v>51</v>
      </c>
      <c r="AE31" s="8">
        <f>AD31/$B$33</f>
        <v>0.11832946635730858</v>
      </c>
      <c r="AF31" s="19">
        <f>SUM(AF15,AF19,AF23,AF27)</f>
        <v>38</v>
      </c>
      <c r="AG31" s="8">
        <f>AF31/$B$33</f>
        <v>8.8167053364269138E-2</v>
      </c>
      <c r="AH31" s="19">
        <f>SUM(AH15,AH19,AH23,AH27)</f>
        <v>39</v>
      </c>
      <c r="AI31" s="8">
        <f>AH31/$B$33</f>
        <v>9.0487238979118326E-2</v>
      </c>
      <c r="AJ31" s="19">
        <f>SUM(AJ15,AJ19,AJ23,AJ27)</f>
        <v>41</v>
      </c>
      <c r="AK31" s="8">
        <f>AJ31/$B$33</f>
        <v>9.5127610208816701E-2</v>
      </c>
      <c r="AL31" s="19">
        <f>SUM(AL15,AL19,AL23,AL27)</f>
        <v>36</v>
      </c>
      <c r="AM31" s="10">
        <f>AL31/$B$33</f>
        <v>8.3526682134570762E-2</v>
      </c>
      <c r="AN31" s="39">
        <f>SUM(AN15,AN19,AN23,AN27)</f>
        <v>36</v>
      </c>
      <c r="AO31" s="8">
        <f>AN31/$B$33</f>
        <v>8.3526682134570762E-2</v>
      </c>
      <c r="AP31" s="19">
        <f>SUM(AP15,AP19,AP23,AP27)</f>
        <v>44</v>
      </c>
      <c r="AQ31" s="10">
        <f>AP31/$B$33</f>
        <v>0.10208816705336426</v>
      </c>
      <c r="AR31" s="61">
        <f>SUM(AR15,AR19,AR23,AR27)</f>
        <v>44.84210526315789</v>
      </c>
      <c r="AS31" s="75">
        <f>AR31/$B$33</f>
        <v>0.10404200757113199</v>
      </c>
    </row>
    <row r="32" spans="1:45" ht="13.15" customHeight="1" x14ac:dyDescent="0.2">
      <c r="A32" s="96"/>
      <c r="B32" s="95"/>
      <c r="C32" s="34" t="s">
        <v>22</v>
      </c>
      <c r="D32" s="41">
        <f>SUM(D16,D20,D24,D28)</f>
        <v>373</v>
      </c>
      <c r="E32" s="9">
        <f>D32/B33</f>
        <v>0.86542923433874708</v>
      </c>
      <c r="F32" s="20">
        <f>SUM(F16,F20,F24,F28)</f>
        <v>390</v>
      </c>
      <c r="G32" s="9">
        <f>F32/$B$33</f>
        <v>0.90487238979118334</v>
      </c>
      <c r="H32" s="20">
        <f>SUM(H16,H20,H24,H28)</f>
        <v>377</v>
      </c>
      <c r="I32" s="9">
        <f>H32/$B$33</f>
        <v>0.87470997679814388</v>
      </c>
      <c r="J32" s="20">
        <f>SUM(J16,J20,J24,J28)</f>
        <v>382</v>
      </c>
      <c r="K32" s="42">
        <f>J32/$B$33</f>
        <v>0.88631090487238984</v>
      </c>
      <c r="L32" s="41">
        <f>SUM(L16,L20,L24,L28)</f>
        <v>363</v>
      </c>
      <c r="M32" s="9">
        <f>L32/$B$33</f>
        <v>0.84222737819025517</v>
      </c>
      <c r="N32" s="20">
        <f>SUM(N16,N20,N24,N28)</f>
        <v>367</v>
      </c>
      <c r="O32" s="9">
        <f>N32/$B$33</f>
        <v>0.85150812064965198</v>
      </c>
      <c r="P32" s="20">
        <f>SUM(P16,P20,P24,P28)</f>
        <v>371</v>
      </c>
      <c r="Q32" s="9">
        <f>P32/$B$33</f>
        <v>0.86078886310904867</v>
      </c>
      <c r="R32" s="20">
        <f>SUM(R16,R20,R24,R28)</f>
        <v>377</v>
      </c>
      <c r="S32" s="9">
        <f>R32/$B$33</f>
        <v>0.87470997679814388</v>
      </c>
      <c r="T32" s="20">
        <f>SUM(T16,T20,T24,T28)</f>
        <v>368</v>
      </c>
      <c r="U32" s="42">
        <f>T32/$B$33</f>
        <v>0.85382830626450112</v>
      </c>
      <c r="V32" s="41">
        <f>SUM(V16,V20,V24,V28)</f>
        <v>362</v>
      </c>
      <c r="W32" s="9">
        <f>V32/$B$33</f>
        <v>0.83990719257540603</v>
      </c>
      <c r="X32" s="20">
        <f>SUM(X16,X20,X24,X28)</f>
        <v>217</v>
      </c>
      <c r="Y32" s="9">
        <f>X32/$B$33</f>
        <v>0.50348027842227383</v>
      </c>
      <c r="Z32" s="20">
        <f>SUM(Z16,Z20,Z24,Z28)</f>
        <v>360</v>
      </c>
      <c r="AA32" s="11">
        <f>Z32/$B$33</f>
        <v>0.83526682134570762</v>
      </c>
      <c r="AB32" s="41">
        <f>SUM(AB16,AB20,AB24,AB28)</f>
        <v>374</v>
      </c>
      <c r="AC32" s="9">
        <f>AB32/$B$33</f>
        <v>0.86774941995359633</v>
      </c>
      <c r="AD32" s="20">
        <f>SUM(AD16,AD20,AD24,AD28)</f>
        <v>369</v>
      </c>
      <c r="AE32" s="9">
        <f>AD32/$B$33</f>
        <v>0.85614849187935038</v>
      </c>
      <c r="AF32" s="20">
        <f>SUM(AF16,AF20,AF24,AF28)</f>
        <v>372</v>
      </c>
      <c r="AG32" s="9">
        <f>AF32/$B$33</f>
        <v>0.86310904872389793</v>
      </c>
      <c r="AH32" s="20">
        <f>SUM(AH16,AH20,AH24,AH28)</f>
        <v>382</v>
      </c>
      <c r="AI32" s="9">
        <f>AH32/$B$33</f>
        <v>0.88631090487238984</v>
      </c>
      <c r="AJ32" s="20">
        <f>SUM(AJ16,AJ20,AJ24,AJ28)</f>
        <v>380</v>
      </c>
      <c r="AK32" s="9">
        <f>AJ32/$B$33</f>
        <v>0.88167053364269143</v>
      </c>
      <c r="AL32" s="20">
        <f>SUM(AL16,AL20,AL24,AL28)</f>
        <v>383</v>
      </c>
      <c r="AM32" s="11">
        <f>AL32/$B$33</f>
        <v>0.88863109048723898</v>
      </c>
      <c r="AN32" s="41">
        <f>SUM(AN16,AN20,AN24,AN28)</f>
        <v>386</v>
      </c>
      <c r="AO32" s="9">
        <f>AN32/$B$33</f>
        <v>0.89559164733178653</v>
      </c>
      <c r="AP32" s="20">
        <f>SUM(AP16,AP20,AP24,AP28)</f>
        <v>378</v>
      </c>
      <c r="AQ32" s="11">
        <f>AP32/$B$33</f>
        <v>0.87703016241299303</v>
      </c>
      <c r="AR32" s="62">
        <f>SUM(AR16,AR20,AR24,AR28)</f>
        <v>374.42105263157896</v>
      </c>
      <c r="AS32" s="76">
        <f>AR32/$B$33</f>
        <v>0.86872634021248019</v>
      </c>
    </row>
    <row r="33" spans="1:45" ht="13.15" customHeight="1" thickBot="1" x14ac:dyDescent="0.25">
      <c r="A33" s="97"/>
      <c r="B33" s="63">
        <f>SUM(B17,B21,B25,B29)</f>
        <v>431</v>
      </c>
      <c r="C33" s="35" t="s">
        <v>25</v>
      </c>
      <c r="D33" s="43">
        <f>SUM(D17,D21,D25,D29)</f>
        <v>426</v>
      </c>
      <c r="E33" s="48">
        <f>SUM(E30:E32)</f>
        <v>0.98861692972996518</v>
      </c>
      <c r="F33" s="49">
        <f>SUM(F17,F21,F25,F29)</f>
        <v>431</v>
      </c>
      <c r="G33" s="48">
        <f>SUM(G30:G32)</f>
        <v>1</v>
      </c>
      <c r="H33" s="49">
        <f>SUM(H17,H21,H25,H29)</f>
        <v>431</v>
      </c>
      <c r="I33" s="48">
        <f>SUM(I30:I32)</f>
        <v>1</v>
      </c>
      <c r="J33" s="49">
        <f>SUM(J17,J21,J25,J29)</f>
        <v>431</v>
      </c>
      <c r="K33" s="50">
        <f>SUM(K30:K32)</f>
        <v>1</v>
      </c>
      <c r="L33" s="43">
        <f>SUM(L17,L21,L25,L29)</f>
        <v>431</v>
      </c>
      <c r="M33" s="48">
        <f>SUM(M30:M32)</f>
        <v>1</v>
      </c>
      <c r="N33" s="49">
        <f>SUM(N17,N21,N25,N29)</f>
        <v>431</v>
      </c>
      <c r="O33" s="48">
        <f>SUM(O30:O32)</f>
        <v>1</v>
      </c>
      <c r="P33" s="49">
        <f>SUM(P17,P21,P25,P29)</f>
        <v>431</v>
      </c>
      <c r="Q33" s="48">
        <f>SUM(Q30:Q32)</f>
        <v>1</v>
      </c>
      <c r="R33" s="49">
        <f>SUM(R17,R21,R25,R29)</f>
        <v>430</v>
      </c>
      <c r="S33" s="48">
        <f>SUM(S30:S32)</f>
        <v>0.99767981438515085</v>
      </c>
      <c r="T33" s="49">
        <f>SUM(T17,T21,T25,T29)</f>
        <v>431</v>
      </c>
      <c r="U33" s="50">
        <f>SUM(U30:U32)</f>
        <v>1</v>
      </c>
      <c r="V33" s="43">
        <f>SUM(V17,V21,V25,V29)</f>
        <v>431</v>
      </c>
      <c r="W33" s="48">
        <f>SUM(W30:W32)</f>
        <v>1</v>
      </c>
      <c r="X33" s="49">
        <f>SUM(X17,X21,X25,X29)</f>
        <v>260</v>
      </c>
      <c r="Y33" s="48">
        <f>SUM(Y30:Y32)</f>
        <v>0.60324825986078889</v>
      </c>
      <c r="Z33" s="49">
        <f>SUM(Z17,Z21,Z25,Z29)</f>
        <v>431</v>
      </c>
      <c r="AA33" s="52">
        <f>SUM(AA30:AA32)</f>
        <v>1</v>
      </c>
      <c r="AB33" s="43">
        <f>SUM(AB17,AB21,AB25,AB29)</f>
        <v>431</v>
      </c>
      <c r="AC33" s="48">
        <f>SUM(AC30:AC32)</f>
        <v>1</v>
      </c>
      <c r="AD33" s="49">
        <f>SUM(AD17,AD21,AD25,AD29)</f>
        <v>431</v>
      </c>
      <c r="AE33" s="48">
        <f>SUM(AE30:AE32)</f>
        <v>1</v>
      </c>
      <c r="AF33" s="49">
        <f>SUM(AF17,AF21,AF25,AF29)</f>
        <v>428</v>
      </c>
      <c r="AG33" s="48">
        <f>SUM(AG30:AG32)</f>
        <v>0.99303944315545245</v>
      </c>
      <c r="AH33" s="49">
        <f>SUM(AH17,AH21,AH25,AH29)</f>
        <v>431</v>
      </c>
      <c r="AI33" s="48">
        <f>SUM(AI30:AI32)</f>
        <v>1</v>
      </c>
      <c r="AJ33" s="68">
        <f>SUM(AJ17,AJ21,AJ25,AJ29)</f>
        <v>431</v>
      </c>
      <c r="AK33" s="22">
        <f>SUM(AK30:AK32)</f>
        <v>1</v>
      </c>
      <c r="AL33" s="49">
        <f>SUM(AL17,AL21,AL25,AL29)</f>
        <v>431</v>
      </c>
      <c r="AM33" s="52">
        <f>SUM(AM30:AM32)</f>
        <v>1</v>
      </c>
      <c r="AN33" s="43">
        <f>SUM(AN17,AN21,AN25,AN29)</f>
        <v>431</v>
      </c>
      <c r="AO33" s="48">
        <f>SUM(AO30:AO32)</f>
        <v>1</v>
      </c>
      <c r="AP33" s="49">
        <f>SUM(AP17,AP21,AP25,AP29)</f>
        <v>431</v>
      </c>
      <c r="AQ33" s="52">
        <f>SUM(AQ30:AQ32)</f>
        <v>1</v>
      </c>
      <c r="AR33" s="43">
        <f>SUM(AR30:AR32)</f>
        <v>430.5263157894737</v>
      </c>
      <c r="AS33" s="77">
        <f>SUM(AS30:AS32)</f>
        <v>0.99890096470875567</v>
      </c>
    </row>
    <row r="34" spans="1:45" x14ac:dyDescent="0.2">
      <c r="A34" s="79" t="s">
        <v>15</v>
      </c>
      <c r="B34" s="79"/>
      <c r="C34" s="79"/>
      <c r="D34" s="79"/>
      <c r="E34" s="79"/>
      <c r="G34" s="17" t="s">
        <v>20</v>
      </c>
      <c r="H34" s="16" t="s">
        <v>16</v>
      </c>
      <c r="I34" s="1"/>
      <c r="J34" s="16"/>
    </row>
    <row r="35" spans="1:45" x14ac:dyDescent="0.2">
      <c r="B35" s="3"/>
      <c r="C35" s="1"/>
      <c r="D35" s="2"/>
      <c r="G35" s="17" t="s">
        <v>21</v>
      </c>
      <c r="H35" s="16" t="s">
        <v>17</v>
      </c>
      <c r="I35" s="1"/>
      <c r="J35" s="16"/>
    </row>
    <row r="36" spans="1:45" x14ac:dyDescent="0.2">
      <c r="B36" s="3"/>
      <c r="C36" s="1"/>
      <c r="D36" s="1"/>
      <c r="G36" s="17" t="s">
        <v>22</v>
      </c>
      <c r="H36" s="16" t="s">
        <v>18</v>
      </c>
      <c r="I36" s="1"/>
      <c r="J36" s="16"/>
      <c r="AC36" s="78" t="s">
        <v>46</v>
      </c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</row>
    <row r="37" spans="1:45" x14ac:dyDescent="0.2">
      <c r="AC37" s="78" t="s">
        <v>45</v>
      </c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</row>
    <row r="40" spans="1:45" x14ac:dyDescent="0.2">
      <c r="A40" s="65"/>
    </row>
  </sheetData>
  <mergeCells count="45">
    <mergeCell ref="B18:B20"/>
    <mergeCell ref="B22:B24"/>
    <mergeCell ref="D5:K6"/>
    <mergeCell ref="V5:AA6"/>
    <mergeCell ref="AN5:AQ6"/>
    <mergeCell ref="L7:M12"/>
    <mergeCell ref="N7:O12"/>
    <mergeCell ref="P7:Q12"/>
    <mergeCell ref="T7:U12"/>
    <mergeCell ref="X7:Y12"/>
    <mergeCell ref="AH7:AI12"/>
    <mergeCell ref="R7:S12"/>
    <mergeCell ref="AJ7:AK12"/>
    <mergeCell ref="A1:C1"/>
    <mergeCell ref="A2:AX2"/>
    <mergeCell ref="A3:AX3"/>
    <mergeCell ref="A4:AX4"/>
    <mergeCell ref="AN7:AO12"/>
    <mergeCell ref="AP7:AQ12"/>
    <mergeCell ref="Z7:AA12"/>
    <mergeCell ref="AB7:AC12"/>
    <mergeCell ref="AD7:AE12"/>
    <mergeCell ref="AF7:AG12"/>
    <mergeCell ref="AB6:AG6"/>
    <mergeCell ref="AH6:AM6"/>
    <mergeCell ref="V7:W12"/>
    <mergeCell ref="L5:U6"/>
    <mergeCell ref="F7:G12"/>
    <mergeCell ref="D7:E12"/>
    <mergeCell ref="AC36:AS36"/>
    <mergeCell ref="AC37:AS37"/>
    <mergeCell ref="A34:E34"/>
    <mergeCell ref="AB5:AM5"/>
    <mergeCell ref="AL7:AM12"/>
    <mergeCell ref="H7:I12"/>
    <mergeCell ref="J7:K12"/>
    <mergeCell ref="B26:B28"/>
    <mergeCell ref="B30:B32"/>
    <mergeCell ref="A30:A33"/>
    <mergeCell ref="A14:A17"/>
    <mergeCell ref="A18:A21"/>
    <mergeCell ref="A22:A25"/>
    <mergeCell ref="A26:A29"/>
    <mergeCell ref="B14:B16"/>
    <mergeCell ref="AR5:AS12"/>
  </mergeCells>
  <pageMargins left="0.31496062992125984" right="0.31496062992125984" top="0.15748031496062992" bottom="0.15748031496062992" header="0" footer="0"/>
  <pageSetup paperSize="8" scale="87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2022-04-11T12:36:30Z</cp:lastPrinted>
  <dcterms:created xsi:type="dcterms:W3CDTF">2015-04-08T12:32:50Z</dcterms:created>
  <dcterms:modified xsi:type="dcterms:W3CDTF">2022-08-19T08:42:37Z</dcterms:modified>
</cp:coreProperties>
</file>